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320" windowHeight="12495" activeTab="0"/>
  </bookViews>
  <sheets>
    <sheet name="选型表" sheetId="1" r:id="rId1"/>
  </sheets>
  <definedNames>
    <definedName name="_xlnm.Print_Area" localSheetId="0">'选型表'!$A$1:$Y$54</definedName>
  </definedNames>
  <calcPr fullCalcOnLoad="1"/>
</workbook>
</file>

<file path=xl/sharedStrings.xml><?xml version="1.0" encoding="utf-8"?>
<sst xmlns="http://schemas.openxmlformats.org/spreadsheetml/2006/main" count="222" uniqueCount="167">
  <si>
    <t>规格</t>
  </si>
  <si>
    <t>R</t>
  </si>
  <si>
    <t>B</t>
  </si>
  <si>
    <t>-</t>
  </si>
  <si>
    <t>W</t>
  </si>
  <si>
    <t>公称直径</t>
  </si>
  <si>
    <t>① 公称直径：</t>
  </si>
  <si>
    <t>膜元件长度</t>
  </si>
  <si>
    <t>③ 产品系列：</t>
  </si>
  <si>
    <t>② 膜元件长度：</t>
  </si>
  <si>
    <t>产品系列</t>
  </si>
  <si>
    <t>B</t>
  </si>
  <si>
    <t>C</t>
  </si>
  <si>
    <t>④ 压力等级：</t>
  </si>
  <si>
    <t>压力等级</t>
  </si>
  <si>
    <t>⑤ 原浓水口联接方式：</t>
  </si>
  <si>
    <t>联接方式</t>
  </si>
  <si>
    <t>S</t>
  </si>
  <si>
    <t>E</t>
  </si>
  <si>
    <t>⑥ 装膜元件数量：</t>
  </si>
  <si>
    <t>装膜数量</t>
  </si>
  <si>
    <t>⑦ 外观颜色：</t>
  </si>
  <si>
    <t>外观颜色</t>
  </si>
  <si>
    <t>W</t>
  </si>
  <si>
    <t>(S为侧联，E为端联)</t>
  </si>
  <si>
    <t>侧联膜外壳原/水口信息</t>
  </si>
  <si>
    <t>N</t>
  </si>
  <si>
    <t>A</t>
  </si>
  <si>
    <t>J</t>
  </si>
  <si>
    <t>(W为白色，B为蓝色)</t>
  </si>
  <si>
    <t>国标</t>
  </si>
  <si>
    <t>美标</t>
  </si>
  <si>
    <t>原/浓水口材质：</t>
  </si>
  <si>
    <t>原/浓水口位置</t>
  </si>
  <si>
    <t>原/浓水口材质</t>
  </si>
  <si>
    <t>原/浓水口标准</t>
  </si>
  <si>
    <t>C(1")：</t>
  </si>
  <si>
    <t>原/浓水口尺寸</t>
  </si>
  <si>
    <t>D(1.5")</t>
  </si>
  <si>
    <t>E(2")</t>
  </si>
  <si>
    <t>F(2.5")</t>
  </si>
  <si>
    <t>G(3")</t>
  </si>
  <si>
    <t>I(4")</t>
  </si>
  <si>
    <t>无</t>
  </si>
  <si>
    <t>无</t>
  </si>
  <si>
    <t>316L不锈钢</t>
  </si>
  <si>
    <t>2507超级双相不锈钢</t>
  </si>
  <si>
    <t>ABS工程塑料</t>
  </si>
  <si>
    <t>原/浓水口尺寸：</t>
  </si>
  <si>
    <t>端联原浓水口尺寸</t>
  </si>
  <si>
    <t>3/4"NPTM(仅适用于4英寸600/1000/1200PSI膜外壳)</t>
  </si>
  <si>
    <t>端联原浓水口材质</t>
  </si>
  <si>
    <t>膜外壳净水出口信息</t>
  </si>
  <si>
    <t>净水出口尺寸：</t>
  </si>
  <si>
    <t>净水出口尺寸</t>
  </si>
  <si>
    <t>3/4"NPTF(仅适用于4英寸300/450PSI膜外壳)</t>
  </si>
  <si>
    <t>其他</t>
  </si>
  <si>
    <t>净水出口材质：</t>
  </si>
  <si>
    <t>净水出口材质</t>
  </si>
  <si>
    <t>PVC工程塑料</t>
  </si>
  <si>
    <t>捆带/鞍座配置</t>
  </si>
  <si>
    <t>捆带/鞍座数量：</t>
  </si>
  <si>
    <t>捆带鞍座数量</t>
  </si>
  <si>
    <t>2套</t>
  </si>
  <si>
    <t>3套</t>
  </si>
  <si>
    <t>捆带螺栓规格</t>
  </si>
  <si>
    <t>M6*60</t>
  </si>
  <si>
    <t>M8*60</t>
  </si>
  <si>
    <t>M8*70</t>
  </si>
  <si>
    <t>M8*90</t>
  </si>
  <si>
    <t>M8*110</t>
  </si>
  <si>
    <t>2.5英寸膜外壳：</t>
  </si>
  <si>
    <t>1/2"NPTF</t>
  </si>
  <si>
    <t>1/2"NPTM</t>
  </si>
  <si>
    <t>1"NPTF</t>
  </si>
  <si>
    <t>1.25"NPTF</t>
  </si>
  <si>
    <t>1.25"NPTM</t>
  </si>
  <si>
    <t>1.5"卡箍</t>
  </si>
  <si>
    <t>1"由令</t>
  </si>
  <si>
    <t>2"卡箍</t>
  </si>
  <si>
    <t>筒身标</t>
  </si>
  <si>
    <t>ROPV</t>
  </si>
  <si>
    <t>ROPV</t>
  </si>
  <si>
    <t>端板标</t>
  </si>
  <si>
    <t>ROPV中文</t>
  </si>
  <si>
    <t>ROPV英文</t>
  </si>
  <si>
    <t>筒身标配置：</t>
  </si>
  <si>
    <t>端板标配置：</t>
  </si>
  <si>
    <t>2.5/4英寸膜外壳：</t>
  </si>
  <si>
    <t>8英寸膜外壳：</t>
  </si>
  <si>
    <t>温度：</t>
  </si>
  <si>
    <t>PH值：</t>
  </si>
  <si>
    <t>3-11</t>
  </si>
  <si>
    <t>介质说明：</t>
  </si>
  <si>
    <t>商标配置</t>
  </si>
  <si>
    <t>使用环境说明</t>
  </si>
  <si>
    <t>介质说明</t>
  </si>
  <si>
    <t>√</t>
  </si>
  <si>
    <t xml:space="preserve"> </t>
  </si>
  <si>
    <r>
      <t>ROPV</t>
    </r>
    <r>
      <rPr>
        <b/>
        <sz val="12"/>
        <color indexed="8"/>
        <rFont val="宋体"/>
        <family val="0"/>
      </rPr>
      <t>膜外壳选型表</t>
    </r>
  </si>
  <si>
    <t>F(2.5"):</t>
  </si>
  <si>
    <t>D(1.5"):</t>
  </si>
  <si>
    <t>G(3"):</t>
  </si>
  <si>
    <t>E(2"):</t>
  </si>
  <si>
    <t>I(4"):</t>
  </si>
  <si>
    <t>4英寸膜外壳：</t>
  </si>
  <si>
    <t>8英寸膜外壳：</t>
  </si>
  <si>
    <t>备用</t>
  </si>
  <si>
    <t>文件编号：</t>
  </si>
  <si>
    <t>尺寸代码</t>
  </si>
  <si>
    <t>C(1")</t>
  </si>
  <si>
    <t>需方签字：</t>
  </si>
  <si>
    <t>订单号：</t>
  </si>
  <si>
    <t>需方名称：</t>
  </si>
  <si>
    <t>签字日期：</t>
  </si>
  <si>
    <t>供方签字：</t>
  </si>
  <si>
    <t>签字日期：</t>
  </si>
  <si>
    <t>订货数量：</t>
  </si>
  <si>
    <t>位置代码</t>
  </si>
  <si>
    <t>订货规格：</t>
  </si>
  <si>
    <t>国标</t>
  </si>
  <si>
    <t>‌</t>
  </si>
  <si>
    <t>端联膜外壳原/浓水口信息</t>
  </si>
  <si>
    <t>‌</t>
  </si>
  <si>
    <t>原/浓水口
位置及尺寸:
依右侧图示位置</t>
  </si>
  <si>
    <t>原/浓水口标准及对应外径(毫米)：
详细尺寸请参照乐普侧咀国美标对照表</t>
  </si>
  <si>
    <t>膜元件品牌/型号：</t>
  </si>
  <si>
    <t>（                                                                       ）</t>
  </si>
  <si>
    <t>地表水、地下水、自来水</t>
  </si>
  <si>
    <t>海水、亚海水</t>
  </si>
  <si>
    <t>苦咸水</t>
  </si>
  <si>
    <t>工业废水</t>
  </si>
  <si>
    <t>市政污水</t>
  </si>
  <si>
    <t>高难度化工废水（如电镀废水等）</t>
  </si>
  <si>
    <t>垃圾渗透液</t>
  </si>
  <si>
    <t>特种分离液（如重金属回收，氯碱料液浓缩分离）</t>
  </si>
  <si>
    <t>高品质纯水（如制作电子超纯水）</t>
  </si>
  <si>
    <t>其他要求备注：</t>
  </si>
  <si>
    <t>1.5" 卡箍 (仅适用于8英寸膜外壳)</t>
  </si>
  <si>
    <t>ABS 工程塑料</t>
  </si>
  <si>
    <t>若选其他请填写：(</t>
  </si>
  <si>
    <t>）</t>
  </si>
  <si>
    <t>若选其他请填写：（</t>
  </si>
  <si>
    <t>2.5英寸膜外壳：</t>
  </si>
  <si>
    <t>4英寸膜外壳：</t>
  </si>
  <si>
    <t>8英寸膜外壳：</t>
  </si>
  <si>
    <t>捆带螺栓规格：</t>
  </si>
  <si>
    <r>
      <t>膜元件说明：</t>
    </r>
    <r>
      <rPr>
        <b/>
        <sz val="9"/>
        <color indexed="8"/>
        <rFont val="宋体"/>
        <family val="0"/>
      </rPr>
      <t>如未填写膜元件品牌和型号，按常规膜元件（中心孔内径1.125"）配适配器，由此引起的装配问题，概不负责</t>
    </r>
  </si>
  <si>
    <t>其他（</t>
  </si>
  <si>
    <t>ABS工程塑料</t>
  </si>
  <si>
    <t>1"NPTF</t>
  </si>
  <si>
    <t>其他（</t>
  </si>
  <si>
    <t>）</t>
  </si>
  <si>
    <t>）</t>
  </si>
  <si>
    <t>其他（</t>
  </si>
  <si>
    <t>-10℃-66℃</t>
  </si>
  <si>
    <t>）</t>
  </si>
  <si>
    <t>其他</t>
  </si>
  <si>
    <t>1/4" R c (仅适用于2.5寸膜壳）</t>
  </si>
  <si>
    <t>1/4"Rc</t>
  </si>
  <si>
    <t>若选其他请填写：</t>
  </si>
  <si>
    <t>(</t>
  </si>
  <si>
    <t>316L不锈钢</t>
  </si>
  <si>
    <t>M8*90</t>
  </si>
  <si>
    <t>S</t>
  </si>
  <si>
    <t>D</t>
  </si>
  <si>
    <t>2套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</si>
</sst>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9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32" borderId="9" applyNumberFormat="0" applyFont="0" applyAlignment="0" applyProtection="0"/>
  </cellStyleXfs>
  <cellXfs count="189">
    <xf numFmtId="0" fontId="0" fillId="0" borderId="0" xfId="0" applyFont="1" applyAlignment="1">
      <alignment vertical="center"/>
    </xf>
    <xf numFmtId="184" fontId="4" fillId="0" borderId="0" xfId="0" applyNumberFormat="1" applyFont="1" applyAlignment="1" applyProtection="1">
      <alignment vertical="center"/>
      <protection locked="0"/>
    </xf>
    <xf numFmtId="185" fontId="3" fillId="33" borderId="0" xfId="0" applyNumberFormat="1" applyFont="1" applyFill="1" applyBorder="1" applyAlignment="1" applyProtection="1">
      <alignment vertical="center"/>
      <protection locked="0"/>
    </xf>
    <xf numFmtId="184" fontId="3" fillId="33" borderId="0" xfId="0" applyNumberFormat="1" applyFont="1" applyFill="1" applyBorder="1" applyAlignment="1" applyProtection="1">
      <alignment vertical="center"/>
      <protection locked="0"/>
    </xf>
    <xf numFmtId="185" fontId="3" fillId="33" borderId="10" xfId="0" applyNumberFormat="1" applyFont="1" applyFill="1" applyBorder="1" applyAlignment="1" applyProtection="1">
      <alignment vertical="center"/>
      <protection locked="0"/>
    </xf>
    <xf numFmtId="185" fontId="9" fillId="33" borderId="0" xfId="0" applyNumberFormat="1" applyFont="1" applyFill="1" applyBorder="1" applyAlignment="1" applyProtection="1">
      <alignment horizontal="center" vertical="center"/>
      <protection locked="0"/>
    </xf>
    <xf numFmtId="185" fontId="3" fillId="33" borderId="0" xfId="0" applyNumberFormat="1" applyFont="1" applyFill="1" applyBorder="1" applyAlignment="1" applyProtection="1">
      <alignment vertical="center"/>
      <protection locked="0"/>
    </xf>
    <xf numFmtId="185" fontId="9" fillId="33" borderId="0" xfId="0" applyNumberFormat="1" applyFont="1" applyFill="1" applyBorder="1" applyAlignment="1" applyProtection="1">
      <alignment horizontal="left" vertical="center"/>
      <protection locked="0"/>
    </xf>
    <xf numFmtId="185" fontId="3" fillId="33" borderId="11" xfId="0" applyNumberFormat="1" applyFont="1" applyFill="1" applyBorder="1" applyAlignment="1" applyProtection="1">
      <alignment vertical="center"/>
      <protection locked="0"/>
    </xf>
    <xf numFmtId="185" fontId="3" fillId="33" borderId="0" xfId="0" applyNumberFormat="1" applyFont="1" applyFill="1" applyBorder="1" applyAlignment="1" applyProtection="1">
      <alignment vertical="center"/>
      <protection locked="0"/>
    </xf>
    <xf numFmtId="185" fontId="3" fillId="33" borderId="0" xfId="0" applyNumberFormat="1" applyFont="1" applyFill="1" applyBorder="1" applyAlignment="1" applyProtection="1">
      <alignment horizontal="center" vertical="center"/>
      <protection locked="0"/>
    </xf>
    <xf numFmtId="185" fontId="3" fillId="33" borderId="0" xfId="0" applyNumberFormat="1" applyFont="1" applyFill="1" applyBorder="1" applyAlignment="1" applyProtection="1">
      <alignment horizontal="left" vertical="center"/>
      <protection locked="0"/>
    </xf>
    <xf numFmtId="185" fontId="3" fillId="33" borderId="12" xfId="0" applyNumberFormat="1" applyFont="1" applyFill="1" applyBorder="1" applyAlignment="1" applyProtection="1">
      <alignment vertical="center"/>
      <protection locked="0"/>
    </xf>
    <xf numFmtId="185" fontId="3" fillId="33" borderId="13" xfId="0" applyNumberFormat="1" applyFont="1" applyFill="1" applyBorder="1" applyAlignment="1" applyProtection="1">
      <alignment horizontal="left" vertical="center"/>
      <protection locked="0"/>
    </xf>
    <xf numFmtId="184" fontId="4" fillId="0" borderId="0" xfId="0" applyNumberFormat="1" applyFont="1" applyAlignment="1" applyProtection="1">
      <alignment horizontal="center" vertical="center"/>
      <protection locked="0"/>
    </xf>
    <xf numFmtId="184" fontId="4" fillId="0" borderId="0" xfId="0" applyNumberFormat="1" applyFont="1" applyAlignment="1" applyProtection="1">
      <alignment horizontal="left" vertical="center"/>
      <protection locked="0"/>
    </xf>
    <xf numFmtId="185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84" fontId="3" fillId="0" borderId="14" xfId="0" applyNumberFormat="1" applyFont="1" applyBorder="1" applyAlignment="1" applyProtection="1">
      <alignment horizontal="right" vertical="center"/>
      <protection locked="0"/>
    </xf>
    <xf numFmtId="184" fontId="3" fillId="0" borderId="10" xfId="0" applyNumberFormat="1" applyFont="1" applyBorder="1" applyAlignment="1" applyProtection="1">
      <alignment vertical="center"/>
      <protection locked="0"/>
    </xf>
    <xf numFmtId="184" fontId="3" fillId="0" borderId="0" xfId="0" applyNumberFormat="1" applyFont="1" applyBorder="1" applyAlignment="1" applyProtection="1">
      <alignment vertical="center"/>
      <protection locked="0"/>
    </xf>
    <xf numFmtId="184" fontId="3" fillId="0" borderId="15" xfId="0" applyNumberFormat="1" applyFont="1" applyBorder="1" applyAlignment="1" applyProtection="1">
      <alignment vertical="center"/>
      <protection locked="0"/>
    </xf>
    <xf numFmtId="184" fontId="3" fillId="0" borderId="16" xfId="0" applyNumberFormat="1" applyFont="1" applyBorder="1" applyAlignment="1" applyProtection="1">
      <alignment horizontal="right" vertical="center"/>
      <protection locked="0"/>
    </xf>
    <xf numFmtId="184" fontId="3" fillId="0" borderId="17" xfId="0" applyNumberFormat="1" applyFont="1" applyBorder="1" applyAlignment="1" applyProtection="1">
      <alignment vertical="center"/>
      <protection locked="0"/>
    </xf>
    <xf numFmtId="184" fontId="3" fillId="0" borderId="18" xfId="0" applyNumberFormat="1" applyFont="1" applyBorder="1" applyAlignment="1" applyProtection="1">
      <alignment horizontal="right" vertical="center"/>
      <protection locked="0"/>
    </xf>
    <xf numFmtId="184" fontId="3" fillId="0" borderId="10" xfId="0" applyNumberFormat="1" applyFont="1" applyBorder="1" applyAlignment="1" applyProtection="1">
      <alignment horizontal="right" vertical="center"/>
      <protection locked="0"/>
    </xf>
    <xf numFmtId="184" fontId="3" fillId="0" borderId="19" xfId="0" applyNumberFormat="1" applyFont="1" applyBorder="1" applyAlignment="1" applyProtection="1">
      <alignment horizontal="right" vertical="center"/>
      <protection locked="0"/>
    </xf>
    <xf numFmtId="184" fontId="3" fillId="0" borderId="0" xfId="0" applyNumberFormat="1" applyFont="1" applyBorder="1" applyAlignment="1" applyProtection="1">
      <alignment horizontal="right" vertical="center"/>
      <protection locked="0"/>
    </xf>
    <xf numFmtId="184" fontId="3" fillId="0" borderId="12" xfId="0" applyNumberFormat="1" applyFont="1" applyBorder="1" applyAlignment="1" applyProtection="1">
      <alignment vertical="center"/>
      <protection locked="0"/>
    </xf>
    <xf numFmtId="184" fontId="4" fillId="34" borderId="0" xfId="0" applyNumberFormat="1" applyFont="1" applyFill="1" applyAlignment="1" applyProtection="1">
      <alignment vertical="center"/>
      <protection locked="0"/>
    </xf>
    <xf numFmtId="184" fontId="4" fillId="0" borderId="18" xfId="0" applyNumberFormat="1" applyFont="1" applyBorder="1" applyAlignment="1" applyProtection="1">
      <alignment horizontal="right" vertical="center"/>
      <protection hidden="1"/>
    </xf>
    <xf numFmtId="185" fontId="3" fillId="33" borderId="20" xfId="0" applyNumberFormat="1" applyFont="1" applyFill="1" applyBorder="1" applyAlignment="1" applyProtection="1">
      <alignment vertical="center"/>
      <protection locked="0"/>
    </xf>
    <xf numFmtId="184" fontId="3" fillId="33" borderId="18" xfId="0" applyNumberFormat="1" applyFont="1" applyFill="1" applyBorder="1" applyAlignment="1" applyProtection="1">
      <alignment vertical="center"/>
      <protection locked="0"/>
    </xf>
    <xf numFmtId="185" fontId="9" fillId="33" borderId="18" xfId="0" applyNumberFormat="1" applyFont="1" applyFill="1" applyBorder="1" applyAlignment="1" applyProtection="1">
      <alignment vertical="center"/>
      <protection locked="0"/>
    </xf>
    <xf numFmtId="184" fontId="4" fillId="35" borderId="21" xfId="0" applyNumberFormat="1" applyFont="1" applyFill="1" applyBorder="1" applyAlignment="1" applyProtection="1">
      <alignment vertical="center"/>
      <protection locked="0"/>
    </xf>
    <xf numFmtId="185" fontId="5" fillId="35" borderId="21" xfId="0" applyNumberFormat="1" applyFont="1" applyFill="1" applyBorder="1" applyAlignment="1" applyProtection="1">
      <alignment vertical="center"/>
      <protection locked="0"/>
    </xf>
    <xf numFmtId="184" fontId="4" fillId="0" borderId="14" xfId="0" applyNumberFormat="1" applyFont="1" applyBorder="1" applyAlignment="1" applyProtection="1">
      <alignment horizontal="right" vertical="center"/>
      <protection locked="0"/>
    </xf>
    <xf numFmtId="184" fontId="4" fillId="0" borderId="16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84" fontId="4" fillId="0" borderId="0" xfId="0" applyNumberFormat="1" applyFont="1" applyAlignment="1" applyProtection="1">
      <alignment vertical="center"/>
      <protection hidden="1"/>
    </xf>
    <xf numFmtId="185" fontId="3" fillId="33" borderId="10" xfId="0" applyNumberFormat="1" applyFont="1" applyFill="1" applyBorder="1" applyAlignment="1" applyProtection="1">
      <alignment vertical="center"/>
      <protection hidden="1"/>
    </xf>
    <xf numFmtId="185" fontId="3" fillId="33" borderId="0" xfId="0" applyNumberFormat="1" applyFont="1" applyFill="1" applyBorder="1" applyAlignment="1" applyProtection="1">
      <alignment vertical="center"/>
      <protection hidden="1"/>
    </xf>
    <xf numFmtId="185" fontId="3" fillId="33" borderId="0" xfId="0" applyNumberFormat="1" applyFont="1" applyFill="1" applyBorder="1" applyAlignment="1" applyProtection="1">
      <alignment vertical="center"/>
      <protection hidden="1"/>
    </xf>
    <xf numFmtId="184" fontId="3" fillId="0" borderId="22" xfId="0" applyNumberFormat="1" applyFont="1" applyBorder="1" applyAlignment="1" applyProtection="1">
      <alignment vertical="center"/>
      <protection hidden="1"/>
    </xf>
    <xf numFmtId="184" fontId="3" fillId="0" borderId="10" xfId="0" applyNumberFormat="1" applyFont="1" applyBorder="1" applyAlignment="1" applyProtection="1">
      <alignment vertical="center"/>
      <protection hidden="1"/>
    </xf>
    <xf numFmtId="184" fontId="3" fillId="0" borderId="23" xfId="0" applyNumberFormat="1" applyFont="1" applyBorder="1" applyAlignment="1" applyProtection="1">
      <alignment vertical="center"/>
      <protection hidden="1"/>
    </xf>
    <xf numFmtId="184" fontId="3" fillId="0" borderId="24" xfId="0" applyNumberFormat="1" applyFont="1" applyBorder="1" applyAlignment="1" applyProtection="1">
      <alignment vertical="center"/>
      <protection hidden="1"/>
    </xf>
    <xf numFmtId="184" fontId="3" fillId="0" borderId="15" xfId="0" applyNumberFormat="1" applyFont="1" applyBorder="1" applyAlignment="1" applyProtection="1">
      <alignment vertical="center"/>
      <protection hidden="1"/>
    </xf>
    <xf numFmtId="184" fontId="3" fillId="0" borderId="0" xfId="0" applyNumberFormat="1" applyFont="1" applyBorder="1" applyAlignment="1" applyProtection="1">
      <alignment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184" fontId="3" fillId="0" borderId="25" xfId="0" applyNumberFormat="1" applyFont="1" applyBorder="1" applyAlignment="1" applyProtection="1">
      <alignment vertical="center"/>
      <protection hidden="1"/>
    </xf>
    <xf numFmtId="184" fontId="3" fillId="0" borderId="18" xfId="0" applyNumberFormat="1" applyFont="1" applyBorder="1" applyAlignment="1" applyProtection="1">
      <alignment vertical="center"/>
      <protection locked="0"/>
    </xf>
    <xf numFmtId="184" fontId="4" fillId="0" borderId="14" xfId="0" applyNumberFormat="1" applyFont="1" applyBorder="1" applyAlignment="1" applyProtection="1">
      <alignment horizontal="left" vertical="center"/>
      <protection locked="0"/>
    </xf>
    <xf numFmtId="184" fontId="4" fillId="0" borderId="26" xfId="0" applyNumberFormat="1" applyFont="1" applyBorder="1" applyAlignment="1" applyProtection="1">
      <alignment horizontal="left" vertical="center"/>
      <protection locked="0"/>
    </xf>
    <xf numFmtId="184" fontId="3" fillId="0" borderId="27" xfId="0" applyNumberFormat="1" applyFont="1" applyBorder="1" applyAlignment="1" applyProtection="1">
      <alignment vertical="center"/>
      <protection hidden="1"/>
    </xf>
    <xf numFmtId="184" fontId="3" fillId="0" borderId="28" xfId="0" applyNumberFormat="1" applyFont="1" applyBorder="1" applyAlignment="1" applyProtection="1">
      <alignment vertical="center"/>
      <protection hidden="1"/>
    </xf>
    <xf numFmtId="184" fontId="3" fillId="0" borderId="29" xfId="0" applyNumberFormat="1" applyFont="1" applyBorder="1" applyAlignment="1" applyProtection="1">
      <alignment horizontal="center" vertical="center"/>
      <protection locked="0"/>
    </xf>
    <xf numFmtId="184" fontId="3" fillId="0" borderId="25" xfId="0" applyNumberFormat="1" applyFont="1" applyBorder="1" applyAlignment="1" applyProtection="1">
      <alignment horizontal="center" vertical="center"/>
      <protection locked="0"/>
    </xf>
    <xf numFmtId="184" fontId="3" fillId="0" borderId="30" xfId="0" applyNumberFormat="1" applyFont="1" applyBorder="1" applyAlignment="1" applyProtection="1">
      <alignment horizontal="center" vertical="center"/>
      <protection locked="0"/>
    </xf>
    <xf numFmtId="184" fontId="3" fillId="0" borderId="31" xfId="0" applyNumberFormat="1" applyFont="1" applyBorder="1" applyAlignment="1" applyProtection="1">
      <alignment horizontal="center" vertical="center"/>
      <protection hidden="1"/>
    </xf>
    <xf numFmtId="184" fontId="3" fillId="0" borderId="10" xfId="0" applyNumberFormat="1" applyFont="1" applyBorder="1" applyAlignment="1" applyProtection="1">
      <alignment horizontal="center" vertical="center"/>
      <protection hidden="1"/>
    </xf>
    <xf numFmtId="184" fontId="3" fillId="0" borderId="32" xfId="0" applyNumberFormat="1" applyFont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184" fontId="3" fillId="0" borderId="33" xfId="0" applyNumberFormat="1" applyFont="1" applyBorder="1" applyAlignment="1" applyProtection="1">
      <alignment horizontal="center" vertical="center"/>
      <protection hidden="1"/>
    </xf>
    <xf numFmtId="184" fontId="3" fillId="0" borderId="34" xfId="0" applyNumberFormat="1" applyFont="1" applyBorder="1" applyAlignment="1" applyProtection="1">
      <alignment horizontal="center" vertical="center"/>
      <protection hidden="1"/>
    </xf>
    <xf numFmtId="184" fontId="3" fillId="0" borderId="25" xfId="0" applyNumberFormat="1" applyFont="1" applyBorder="1" applyAlignment="1" applyProtection="1">
      <alignment horizontal="center" vertical="center"/>
      <protection hidden="1"/>
    </xf>
    <xf numFmtId="184" fontId="3" fillId="0" borderId="35" xfId="0" applyNumberFormat="1" applyFont="1" applyBorder="1" applyAlignment="1" applyProtection="1">
      <alignment horizontal="center" vertical="center"/>
      <protection hidden="1"/>
    </xf>
    <xf numFmtId="184" fontId="3" fillId="0" borderId="26" xfId="0" applyNumberFormat="1" applyFont="1" applyBorder="1" applyAlignment="1" applyProtection="1">
      <alignment horizontal="center" vertical="center"/>
      <protection hidden="1"/>
    </xf>
    <xf numFmtId="184" fontId="3" fillId="0" borderId="24" xfId="0" applyNumberFormat="1" applyFont="1" applyBorder="1" applyAlignment="1" applyProtection="1">
      <alignment horizontal="center" vertical="center"/>
      <protection hidden="1"/>
    </xf>
    <xf numFmtId="184" fontId="3" fillId="0" borderId="18" xfId="0" applyNumberFormat="1" applyFont="1" applyBorder="1" applyAlignment="1" applyProtection="1">
      <alignment horizontal="left" vertical="center"/>
      <protection hidden="1"/>
    </xf>
    <xf numFmtId="184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hidden="1"/>
    </xf>
    <xf numFmtId="184" fontId="3" fillId="0" borderId="18" xfId="0" applyNumberFormat="1" applyFont="1" applyBorder="1" applyAlignment="1" applyProtection="1">
      <alignment horizontal="center" vertical="center"/>
      <protection locked="0"/>
    </xf>
    <xf numFmtId="184" fontId="3" fillId="0" borderId="18" xfId="0" applyNumberFormat="1" applyFont="1" applyBorder="1" applyAlignment="1" applyProtection="1">
      <alignment vertical="center"/>
      <protection hidden="1"/>
    </xf>
    <xf numFmtId="184" fontId="3" fillId="0" borderId="22" xfId="0" applyNumberFormat="1" applyFont="1" applyBorder="1" applyAlignment="1" applyProtection="1">
      <alignment vertical="center"/>
      <protection hidden="1"/>
    </xf>
    <xf numFmtId="184" fontId="3" fillId="0" borderId="13" xfId="0" applyNumberFormat="1" applyFont="1" applyBorder="1" applyAlignment="1" applyProtection="1">
      <alignment horizontal="center" vertical="center"/>
      <protection hidden="1"/>
    </xf>
    <xf numFmtId="184" fontId="3" fillId="0" borderId="36" xfId="0" applyNumberFormat="1" applyFont="1" applyBorder="1" applyAlignment="1" applyProtection="1">
      <alignment horizontal="center" vertical="center"/>
      <protection hidden="1"/>
    </xf>
    <xf numFmtId="184" fontId="11" fillId="0" borderId="37" xfId="0" applyNumberFormat="1" applyFont="1" applyBorder="1" applyAlignment="1" applyProtection="1">
      <alignment horizontal="center" vertical="center"/>
      <protection locked="0"/>
    </xf>
    <xf numFmtId="184" fontId="3" fillId="0" borderId="36" xfId="0" applyNumberFormat="1" applyFont="1" applyBorder="1" applyAlignment="1" applyProtection="1">
      <alignment horizontal="left" vertical="center"/>
      <protection hidden="1"/>
    </xf>
    <xf numFmtId="184" fontId="3" fillId="0" borderId="38" xfId="0" applyNumberFormat="1" applyFont="1" applyBorder="1" applyAlignment="1" applyProtection="1">
      <alignment horizontal="left" vertical="center"/>
      <protection hidden="1"/>
    </xf>
    <xf numFmtId="184" fontId="3" fillId="0" borderId="24" xfId="0" applyNumberFormat="1" applyFont="1" applyBorder="1" applyAlignment="1" applyProtection="1">
      <alignment horizontal="center" vertical="center"/>
      <protection locked="0"/>
    </xf>
    <xf numFmtId="184" fontId="11" fillId="33" borderId="24" xfId="0" applyNumberFormat="1" applyFont="1" applyFill="1" applyBorder="1" applyAlignment="1" applyProtection="1">
      <alignment horizontal="left" vertical="center"/>
      <protection hidden="1"/>
    </xf>
    <xf numFmtId="184" fontId="11" fillId="33" borderId="23" xfId="0" applyNumberFormat="1" applyFont="1" applyFill="1" applyBorder="1" applyAlignment="1" applyProtection="1">
      <alignment horizontal="left" vertical="center"/>
      <protection hidden="1"/>
    </xf>
    <xf numFmtId="184" fontId="3" fillId="0" borderId="13" xfId="0" applyNumberFormat="1" applyFont="1" applyBorder="1" applyAlignment="1" applyProtection="1">
      <alignment horizontal="left" vertical="center"/>
      <protection hidden="1"/>
    </xf>
    <xf numFmtId="184" fontId="3" fillId="0" borderId="39" xfId="0" applyNumberFormat="1" applyFont="1" applyBorder="1" applyAlignment="1" applyProtection="1">
      <alignment horizontal="left" vertical="center"/>
      <protection hidden="1"/>
    </xf>
    <xf numFmtId="184" fontId="3" fillId="0" borderId="13" xfId="0" applyNumberFormat="1" applyFont="1" applyBorder="1" applyAlignment="1" applyProtection="1">
      <alignment horizontal="left" vertical="center"/>
      <protection locked="0"/>
    </xf>
    <xf numFmtId="184" fontId="3" fillId="0" borderId="39" xfId="0" applyNumberFormat="1" applyFont="1" applyBorder="1" applyAlignment="1" applyProtection="1">
      <alignment horizontal="left" vertical="center"/>
      <protection locked="0"/>
    </xf>
    <xf numFmtId="184" fontId="11" fillId="0" borderId="14" xfId="0" applyNumberFormat="1" applyFont="1" applyBorder="1" applyAlignment="1" applyProtection="1">
      <alignment horizontal="center" vertical="center"/>
      <protection hidden="1"/>
    </xf>
    <xf numFmtId="184" fontId="11" fillId="0" borderId="18" xfId="0" applyNumberFormat="1" applyFont="1" applyBorder="1" applyAlignment="1" applyProtection="1">
      <alignment horizontal="center" vertical="center"/>
      <protection hidden="1"/>
    </xf>
    <xf numFmtId="184" fontId="11" fillId="0" borderId="22" xfId="0" applyNumberFormat="1" applyFont="1" applyBorder="1" applyAlignment="1" applyProtection="1">
      <alignment horizontal="center" vertical="center"/>
      <protection hidden="1"/>
    </xf>
    <xf numFmtId="184" fontId="11" fillId="0" borderId="13" xfId="0" applyNumberFormat="1" applyFont="1" applyBorder="1" applyAlignment="1" applyProtection="1">
      <alignment horizontal="center" vertical="center"/>
      <protection locked="0"/>
    </xf>
    <xf numFmtId="185" fontId="11" fillId="0" borderId="13" xfId="0" applyNumberFormat="1" applyFont="1" applyBorder="1" applyAlignment="1" applyProtection="1">
      <alignment horizontal="center" vertical="center"/>
      <protection locked="0"/>
    </xf>
    <xf numFmtId="185" fontId="5" fillId="35" borderId="40" xfId="0" applyNumberFormat="1" applyFont="1" applyFill="1" applyBorder="1" applyAlignment="1" applyProtection="1">
      <alignment horizontal="left" vertical="center"/>
      <protection hidden="1"/>
    </xf>
    <xf numFmtId="185" fontId="5" fillId="35" borderId="41" xfId="0" applyNumberFormat="1" applyFont="1" applyFill="1" applyBorder="1" applyAlignment="1" applyProtection="1">
      <alignment horizontal="left" vertical="center"/>
      <protection hidden="1"/>
    </xf>
    <xf numFmtId="184" fontId="11" fillId="0" borderId="42" xfId="0" applyNumberFormat="1" applyFont="1" applyBorder="1" applyAlignment="1" applyProtection="1">
      <alignment horizontal="center" vertical="center"/>
      <protection locked="0"/>
    </xf>
    <xf numFmtId="184" fontId="11" fillId="0" borderId="39" xfId="0" applyNumberFormat="1" applyFont="1" applyBorder="1" applyAlignment="1" applyProtection="1">
      <alignment horizontal="center" vertical="center"/>
      <protection locked="0"/>
    </xf>
    <xf numFmtId="184" fontId="11" fillId="0" borderId="43" xfId="0" applyNumberFormat="1" applyFont="1" applyBorder="1" applyAlignment="1" applyProtection="1">
      <alignment horizontal="center" vertical="center"/>
      <protection hidden="1"/>
    </xf>
    <xf numFmtId="184" fontId="11" fillId="0" borderId="20" xfId="0" applyNumberFormat="1" applyFont="1" applyBorder="1" applyAlignment="1" applyProtection="1">
      <alignment horizontal="center" vertical="center"/>
      <protection hidden="1"/>
    </xf>
    <xf numFmtId="184" fontId="11" fillId="0" borderId="44" xfId="0" applyNumberFormat="1" applyFont="1" applyBorder="1" applyAlignment="1" applyProtection="1">
      <alignment horizontal="center" vertical="center"/>
      <protection hidden="1"/>
    </xf>
    <xf numFmtId="185" fontId="11" fillId="0" borderId="37" xfId="0" applyNumberFormat="1" applyFont="1" applyBorder="1" applyAlignment="1" applyProtection="1">
      <alignment horizontal="center" vertical="center"/>
      <protection locked="0"/>
    </xf>
    <xf numFmtId="185" fontId="3" fillId="33" borderId="10" xfId="0" applyNumberFormat="1" applyFont="1" applyFill="1" applyBorder="1" applyAlignment="1" applyProtection="1">
      <alignment horizontal="right" vertical="center"/>
      <protection hidden="1"/>
    </xf>
    <xf numFmtId="184" fontId="3" fillId="33" borderId="18" xfId="0" applyNumberFormat="1" applyFont="1" applyFill="1" applyBorder="1" applyAlignment="1" applyProtection="1">
      <alignment horizontal="right" vertical="center"/>
      <protection hidden="1"/>
    </xf>
    <xf numFmtId="184" fontId="3" fillId="33" borderId="18" xfId="0" applyNumberFormat="1" applyFont="1" applyFill="1" applyBorder="1" applyAlignment="1" applyProtection="1">
      <alignment horizontal="left" vertical="center"/>
      <protection hidden="1"/>
    </xf>
    <xf numFmtId="185" fontId="3" fillId="33" borderId="0" xfId="0" applyNumberFormat="1" applyFont="1" applyFill="1" applyBorder="1" applyAlignment="1" applyProtection="1">
      <alignment horizontal="right" vertical="center"/>
      <protection hidden="1"/>
    </xf>
    <xf numFmtId="185" fontId="3" fillId="33" borderId="10" xfId="0" applyNumberFormat="1" applyFont="1" applyFill="1" applyBorder="1" applyAlignment="1" applyProtection="1">
      <alignment horizontal="right" vertical="center"/>
      <protection hidden="1"/>
    </xf>
    <xf numFmtId="185" fontId="9" fillId="33" borderId="18" xfId="0" applyNumberFormat="1" applyFont="1" applyFill="1" applyBorder="1" applyAlignment="1" applyProtection="1">
      <alignment horizontal="center" vertical="center"/>
      <protection locked="0"/>
    </xf>
    <xf numFmtId="185" fontId="5" fillId="35" borderId="45" xfId="0" applyNumberFormat="1" applyFont="1" applyFill="1" applyBorder="1" applyAlignment="1" applyProtection="1">
      <alignment horizontal="left" vertical="center"/>
      <protection hidden="1"/>
    </xf>
    <xf numFmtId="185" fontId="5" fillId="35" borderId="46" xfId="0" applyNumberFormat="1" applyFont="1" applyFill="1" applyBorder="1" applyAlignment="1" applyProtection="1">
      <alignment horizontal="left" vertical="center"/>
      <protection hidden="1"/>
    </xf>
    <xf numFmtId="185" fontId="5" fillId="35" borderId="47" xfId="0" applyNumberFormat="1" applyFont="1" applyFill="1" applyBorder="1" applyAlignment="1" applyProtection="1">
      <alignment horizontal="left" vertical="center"/>
      <protection hidden="1"/>
    </xf>
    <xf numFmtId="185" fontId="9" fillId="33" borderId="20" xfId="0" applyNumberFormat="1" applyFont="1" applyFill="1" applyBorder="1" applyAlignment="1" applyProtection="1">
      <alignment horizontal="center" vertical="center"/>
      <protection locked="0"/>
    </xf>
    <xf numFmtId="184" fontId="11" fillId="0" borderId="14" xfId="0" applyNumberFormat="1" applyFont="1" applyBorder="1" applyAlignment="1" applyProtection="1">
      <alignment horizontal="center" vertical="center"/>
      <protection locked="0"/>
    </xf>
    <xf numFmtId="184" fontId="11" fillId="0" borderId="36" xfId="0" applyNumberFormat="1" applyFont="1" applyBorder="1" applyAlignment="1" applyProtection="1">
      <alignment horizontal="center" vertical="center"/>
      <protection locked="0"/>
    </xf>
    <xf numFmtId="184" fontId="11" fillId="33" borderId="14" xfId="0" applyNumberFormat="1" applyFont="1" applyFill="1" applyBorder="1" applyAlignment="1" applyProtection="1">
      <alignment horizontal="left" vertical="center"/>
      <protection hidden="1"/>
    </xf>
    <xf numFmtId="184" fontId="11" fillId="33" borderId="18" xfId="0" applyNumberFormat="1" applyFont="1" applyFill="1" applyBorder="1" applyAlignment="1" applyProtection="1">
      <alignment horizontal="left" vertical="center"/>
      <protection hidden="1"/>
    </xf>
    <xf numFmtId="184" fontId="11" fillId="33" borderId="26" xfId="0" applyNumberFormat="1" applyFont="1" applyFill="1" applyBorder="1" applyAlignment="1" applyProtection="1">
      <alignment horizontal="left" vertical="center"/>
      <protection hidden="1"/>
    </xf>
    <xf numFmtId="184" fontId="11" fillId="0" borderId="48" xfId="0" applyNumberFormat="1" applyFont="1" applyBorder="1" applyAlignment="1" applyProtection="1">
      <alignment horizontal="left" vertical="center" wrapText="1"/>
      <protection hidden="1"/>
    </xf>
    <xf numFmtId="184" fontId="11" fillId="0" borderId="13" xfId="0" applyNumberFormat="1" applyFont="1" applyBorder="1" applyAlignment="1" applyProtection="1">
      <alignment horizontal="left" vertical="center" wrapText="1"/>
      <protection hidden="1"/>
    </xf>
    <xf numFmtId="184" fontId="11" fillId="0" borderId="49" xfId="0" applyNumberFormat="1" applyFont="1" applyBorder="1" applyAlignment="1" applyProtection="1">
      <alignment horizontal="left" vertical="center" wrapText="1"/>
      <protection hidden="1"/>
    </xf>
    <xf numFmtId="184" fontId="11" fillId="0" borderId="36" xfId="0" applyNumberFormat="1" applyFont="1" applyBorder="1" applyAlignment="1" applyProtection="1">
      <alignment horizontal="left" vertical="center" wrapText="1"/>
      <protection hidden="1"/>
    </xf>
    <xf numFmtId="184" fontId="11" fillId="33" borderId="22" xfId="0" applyNumberFormat="1" applyFont="1" applyFill="1" applyBorder="1" applyAlignment="1" applyProtection="1">
      <alignment horizontal="left" vertical="center"/>
      <protection hidden="1"/>
    </xf>
    <xf numFmtId="184" fontId="11" fillId="33" borderId="50" xfId="0" applyNumberFormat="1" applyFont="1" applyFill="1" applyBorder="1" applyAlignment="1" applyProtection="1">
      <alignment horizontal="left" vertical="center"/>
      <protection hidden="1"/>
    </xf>
    <xf numFmtId="184" fontId="11" fillId="33" borderId="15" xfId="0" applyNumberFormat="1" applyFont="1" applyFill="1" applyBorder="1" applyAlignment="1" applyProtection="1">
      <alignment horizontal="left" vertical="center"/>
      <protection hidden="1"/>
    </xf>
    <xf numFmtId="184" fontId="11" fillId="0" borderId="51" xfId="0" applyNumberFormat="1" applyFont="1" applyBorder="1" applyAlignment="1" applyProtection="1">
      <alignment horizontal="center" vertical="center" wrapText="1"/>
      <protection hidden="1"/>
    </xf>
    <xf numFmtId="184" fontId="11" fillId="0" borderId="37" xfId="0" applyNumberFormat="1" applyFont="1" applyBorder="1" applyAlignment="1" applyProtection="1">
      <alignment horizontal="center" vertical="center" wrapText="1"/>
      <protection hidden="1"/>
    </xf>
    <xf numFmtId="184" fontId="11" fillId="0" borderId="48" xfId="0" applyNumberFormat="1" applyFont="1" applyBorder="1" applyAlignment="1" applyProtection="1">
      <alignment horizontal="center" vertical="center" wrapText="1"/>
      <protection hidden="1"/>
    </xf>
    <xf numFmtId="184" fontId="11" fillId="0" borderId="13" xfId="0" applyNumberFormat="1" applyFont="1" applyBorder="1" applyAlignment="1" applyProtection="1">
      <alignment horizontal="center" vertical="center" wrapText="1"/>
      <protection hidden="1"/>
    </xf>
    <xf numFmtId="185" fontId="5" fillId="35" borderId="52" xfId="0" applyNumberFormat="1" applyFont="1" applyFill="1" applyBorder="1" applyAlignment="1" applyProtection="1">
      <alignment horizontal="left" vertical="center"/>
      <protection hidden="1"/>
    </xf>
    <xf numFmtId="184" fontId="11" fillId="0" borderId="48" xfId="0" applyNumberFormat="1" applyFont="1" applyBorder="1" applyAlignment="1" applyProtection="1">
      <alignment horizontal="center" vertical="center" wrapText="1"/>
      <protection locked="0"/>
    </xf>
    <xf numFmtId="184" fontId="11" fillId="0" borderId="13" xfId="0" applyNumberFormat="1" applyFont="1" applyBorder="1" applyAlignment="1" applyProtection="1">
      <alignment horizontal="center" vertical="center" wrapText="1"/>
      <protection locked="0"/>
    </xf>
    <xf numFmtId="184" fontId="3" fillId="0" borderId="48" xfId="0" applyNumberFormat="1" applyFont="1" applyBorder="1" applyAlignment="1" applyProtection="1">
      <alignment vertical="center"/>
      <protection hidden="1"/>
    </xf>
    <xf numFmtId="184" fontId="3" fillId="0" borderId="13" xfId="0" applyNumberFormat="1" applyFont="1" applyBorder="1" applyAlignment="1" applyProtection="1">
      <alignment vertical="center"/>
      <protection hidden="1"/>
    </xf>
    <xf numFmtId="184" fontId="3" fillId="0" borderId="14" xfId="0" applyNumberFormat="1" applyFont="1" applyBorder="1" applyAlignment="1" applyProtection="1">
      <alignment horizontal="center" vertical="center"/>
      <protection locked="0"/>
    </xf>
    <xf numFmtId="184" fontId="3" fillId="0" borderId="15" xfId="0" applyNumberFormat="1" applyFont="1" applyBorder="1" applyAlignment="1" applyProtection="1">
      <alignment horizontal="center" vertical="center"/>
      <protection locked="0"/>
    </xf>
    <xf numFmtId="185" fontId="7" fillId="0" borderId="0" xfId="0" applyNumberFormat="1" applyFont="1" applyAlignment="1" applyProtection="1">
      <alignment horizontal="center" vertical="center"/>
      <protection locked="0"/>
    </xf>
    <xf numFmtId="184" fontId="3" fillId="0" borderId="31" xfId="0" applyNumberFormat="1" applyFont="1" applyBorder="1" applyAlignment="1" applyProtection="1">
      <alignment vertical="center"/>
      <protection hidden="1"/>
    </xf>
    <xf numFmtId="184" fontId="3" fillId="0" borderId="10" xfId="0" applyNumberFormat="1" applyFont="1" applyBorder="1" applyAlignment="1" applyProtection="1">
      <alignment vertical="center"/>
      <protection hidden="1"/>
    </xf>
    <xf numFmtId="184" fontId="3" fillId="0" borderId="32" xfId="0" applyNumberFormat="1" applyFont="1" applyBorder="1" applyAlignment="1" applyProtection="1">
      <alignment vertical="center"/>
      <protection hidden="1"/>
    </xf>
    <xf numFmtId="184" fontId="3" fillId="0" borderId="34" xfId="0" applyNumberFormat="1" applyFont="1" applyBorder="1" applyAlignment="1" applyProtection="1">
      <alignment vertical="center"/>
      <protection hidden="1"/>
    </xf>
    <xf numFmtId="184" fontId="3" fillId="0" borderId="25" xfId="0" applyNumberFormat="1" applyFont="1" applyBorder="1" applyAlignment="1" applyProtection="1">
      <alignment vertical="center"/>
      <protection hidden="1"/>
    </xf>
    <xf numFmtId="184" fontId="3" fillId="0" borderId="35" xfId="0" applyNumberFormat="1" applyFont="1" applyBorder="1" applyAlignment="1" applyProtection="1">
      <alignment vertical="center"/>
      <protection hidden="1"/>
    </xf>
    <xf numFmtId="184" fontId="3" fillId="0" borderId="53" xfId="0" applyNumberFormat="1" applyFont="1" applyBorder="1" applyAlignment="1" applyProtection="1">
      <alignment vertical="center"/>
      <protection hidden="1"/>
    </xf>
    <xf numFmtId="184" fontId="3" fillId="0" borderId="18" xfId="0" applyNumberFormat="1" applyFont="1" applyBorder="1" applyAlignment="1" applyProtection="1">
      <alignment vertical="center"/>
      <protection hidden="1"/>
    </xf>
    <xf numFmtId="184" fontId="3" fillId="0" borderId="22" xfId="0" applyNumberFormat="1" applyFont="1" applyBorder="1" applyAlignment="1" applyProtection="1">
      <alignment vertical="center"/>
      <protection hidden="1"/>
    </xf>
    <xf numFmtId="184" fontId="3" fillId="0" borderId="54" xfId="0" applyNumberFormat="1" applyFont="1" applyBorder="1" applyAlignment="1" applyProtection="1">
      <alignment vertical="center"/>
      <protection hidden="1"/>
    </xf>
    <xf numFmtId="184" fontId="3" fillId="0" borderId="24" xfId="0" applyNumberFormat="1" applyFont="1" applyBorder="1" applyAlignment="1" applyProtection="1">
      <alignment vertical="center"/>
      <protection hidden="1"/>
    </xf>
    <xf numFmtId="184" fontId="3" fillId="0" borderId="50" xfId="0" applyNumberFormat="1" applyFont="1" applyBorder="1" applyAlignment="1" applyProtection="1">
      <alignment vertical="center"/>
      <protection hidden="1"/>
    </xf>
    <xf numFmtId="184" fontId="3" fillId="0" borderId="24" xfId="0" applyNumberFormat="1" applyFont="1" applyBorder="1" applyAlignment="1" applyProtection="1">
      <alignment horizontal="left" vertical="center"/>
      <protection hidden="1"/>
    </xf>
    <xf numFmtId="184" fontId="3" fillId="0" borderId="50" xfId="0" applyNumberFormat="1" applyFont="1" applyBorder="1" applyAlignment="1" applyProtection="1">
      <alignment horizontal="left" vertical="center"/>
      <protection hidden="1"/>
    </xf>
    <xf numFmtId="49" fontId="3" fillId="0" borderId="22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184" fontId="3" fillId="0" borderId="13" xfId="0" applyNumberFormat="1" applyFont="1" applyBorder="1" applyAlignment="1" applyProtection="1">
      <alignment horizontal="right" vertical="center"/>
      <protection hidden="1"/>
    </xf>
    <xf numFmtId="184" fontId="3" fillId="0" borderId="14" xfId="0" applyNumberFormat="1" applyFont="1" applyBorder="1" applyAlignment="1" applyProtection="1">
      <alignment horizontal="right" vertical="center"/>
      <protection hidden="1"/>
    </xf>
    <xf numFmtId="185" fontId="3" fillId="33" borderId="0" xfId="0" applyNumberFormat="1" applyFont="1" applyFill="1" applyBorder="1" applyAlignment="1" applyProtection="1">
      <alignment horizontal="left" vertical="center"/>
      <protection hidden="1"/>
    </xf>
    <xf numFmtId="185" fontId="3" fillId="33" borderId="20" xfId="0" applyNumberFormat="1" applyFont="1" applyFill="1" applyBorder="1" applyAlignment="1" applyProtection="1">
      <alignment horizontal="center" vertical="center"/>
      <protection locked="0"/>
    </xf>
    <xf numFmtId="184" fontId="3" fillId="33" borderId="0" xfId="0" applyNumberFormat="1" applyFont="1" applyFill="1" applyBorder="1" applyAlignment="1" applyProtection="1">
      <alignment horizontal="left" vertical="center"/>
      <protection hidden="1"/>
    </xf>
    <xf numFmtId="184" fontId="3" fillId="33" borderId="18" xfId="0" applyNumberFormat="1" applyFont="1" applyFill="1" applyBorder="1" applyAlignment="1" applyProtection="1">
      <alignment horizontal="center" vertical="center"/>
      <protection locked="0"/>
    </xf>
    <xf numFmtId="184" fontId="3" fillId="0" borderId="10" xfId="0" applyNumberFormat="1" applyFont="1" applyBorder="1" applyAlignment="1" applyProtection="1">
      <alignment vertical="center"/>
      <protection hidden="1"/>
    </xf>
    <xf numFmtId="184" fontId="3" fillId="0" borderId="32" xfId="0" applyNumberFormat="1" applyFont="1" applyBorder="1" applyAlignment="1" applyProtection="1">
      <alignment vertical="center"/>
      <protection hidden="1"/>
    </xf>
    <xf numFmtId="184" fontId="3" fillId="0" borderId="31" xfId="0" applyNumberFormat="1" applyFont="1" applyBorder="1" applyAlignment="1" applyProtection="1">
      <alignment vertical="center"/>
      <protection hidden="1"/>
    </xf>
    <xf numFmtId="184" fontId="3" fillId="0" borderId="11" xfId="0" applyNumberFormat="1" applyFont="1" applyBorder="1" applyAlignment="1" applyProtection="1">
      <alignment vertical="center"/>
      <protection hidden="1"/>
    </xf>
    <xf numFmtId="184" fontId="3" fillId="0" borderId="0" xfId="0" applyNumberFormat="1" applyFont="1" applyBorder="1" applyAlignment="1" applyProtection="1">
      <alignment vertical="center"/>
      <protection hidden="1"/>
    </xf>
    <xf numFmtId="184" fontId="3" fillId="0" borderId="33" xfId="0" applyNumberFormat="1" applyFont="1" applyBorder="1" applyAlignment="1" applyProtection="1">
      <alignment vertical="center"/>
      <protection hidden="1"/>
    </xf>
    <xf numFmtId="184" fontId="8" fillId="0" borderId="18" xfId="0" applyNumberFormat="1" applyFont="1" applyBorder="1" applyAlignment="1" applyProtection="1">
      <alignment horizontal="left" vertical="center"/>
      <protection hidden="1"/>
    </xf>
    <xf numFmtId="184" fontId="8" fillId="0" borderId="22" xfId="0" applyNumberFormat="1" applyFont="1" applyBorder="1" applyAlignment="1" applyProtection="1">
      <alignment horizontal="left" vertical="center"/>
      <protection hidden="1"/>
    </xf>
    <xf numFmtId="185" fontId="11" fillId="0" borderId="14" xfId="0" applyNumberFormat="1" applyFont="1" applyBorder="1" applyAlignment="1" applyProtection="1">
      <alignment horizontal="left" vertical="center"/>
      <protection locked="0"/>
    </xf>
    <xf numFmtId="185" fontId="11" fillId="0" borderId="18" xfId="0" applyNumberFormat="1" applyFont="1" applyBorder="1" applyAlignment="1" applyProtection="1">
      <alignment horizontal="left" vertical="center"/>
      <protection locked="0"/>
    </xf>
    <xf numFmtId="185" fontId="11" fillId="0" borderId="22" xfId="0" applyNumberFormat="1" applyFont="1" applyBorder="1" applyAlignment="1" applyProtection="1">
      <alignment horizontal="left" vertical="center"/>
      <protection locked="0"/>
    </xf>
    <xf numFmtId="184" fontId="3" fillId="0" borderId="48" xfId="0" applyNumberFormat="1" applyFont="1" applyBorder="1" applyAlignment="1" applyProtection="1">
      <alignment horizontal="left" vertical="center"/>
      <protection hidden="1"/>
    </xf>
    <xf numFmtId="184" fontId="3" fillId="0" borderId="14" xfId="0" applyNumberFormat="1" applyFont="1" applyBorder="1" applyAlignment="1" applyProtection="1">
      <alignment horizontal="left" vertical="center"/>
      <protection locked="0"/>
    </xf>
    <xf numFmtId="184" fontId="3" fillId="0" borderId="22" xfId="0" applyNumberFormat="1" applyFont="1" applyBorder="1" applyAlignment="1" applyProtection="1">
      <alignment horizontal="left" vertical="center"/>
      <protection locked="0"/>
    </xf>
    <xf numFmtId="185" fontId="3" fillId="33" borderId="18" xfId="0" applyNumberFormat="1" applyFont="1" applyFill="1" applyBorder="1" applyAlignment="1" applyProtection="1">
      <alignment horizontal="center" vertical="center"/>
      <protection locked="0"/>
    </xf>
    <xf numFmtId="185" fontId="3" fillId="33" borderId="10" xfId="0" applyNumberFormat="1" applyFont="1" applyFill="1" applyBorder="1" applyAlignment="1" applyProtection="1">
      <alignment horizontal="left" vertical="center"/>
      <protection hidden="1"/>
    </xf>
    <xf numFmtId="184" fontId="3" fillId="0" borderId="55" xfId="0" applyNumberFormat="1" applyFont="1" applyBorder="1" applyAlignment="1" applyProtection="1">
      <alignment horizontal="left" vertical="center"/>
      <protection hidden="1"/>
    </xf>
    <xf numFmtId="184" fontId="3" fillId="0" borderId="56" xfId="0" applyNumberFormat="1" applyFont="1" applyBorder="1" applyAlignment="1" applyProtection="1">
      <alignment horizontal="left" vertical="center"/>
      <protection hidden="1"/>
    </xf>
    <xf numFmtId="184" fontId="3" fillId="0" borderId="22" xfId="0" applyNumberFormat="1" applyFont="1" applyBorder="1" applyAlignment="1" applyProtection="1">
      <alignment horizontal="center" vertical="center"/>
      <protection locked="0"/>
    </xf>
    <xf numFmtId="185" fontId="5" fillId="35" borderId="51" xfId="0" applyNumberFormat="1" applyFont="1" applyFill="1" applyBorder="1" applyAlignment="1" applyProtection="1">
      <alignment horizontal="left" vertical="center"/>
      <protection hidden="1"/>
    </xf>
    <xf numFmtId="185" fontId="5" fillId="35" borderId="37" xfId="0" applyNumberFormat="1" applyFont="1" applyFill="1" applyBorder="1" applyAlignment="1" applyProtection="1">
      <alignment horizontal="left" vertical="center"/>
      <protection hidden="1"/>
    </xf>
    <xf numFmtId="185" fontId="5" fillId="35" borderId="42" xfId="0" applyNumberFormat="1" applyFont="1" applyFill="1" applyBorder="1" applyAlignment="1" applyProtection="1">
      <alignment horizontal="left" vertical="center"/>
      <protection hidden="1"/>
    </xf>
    <xf numFmtId="184" fontId="3" fillId="0" borderId="14" xfId="0" applyNumberFormat="1" applyFont="1" applyBorder="1" applyAlignment="1" applyProtection="1">
      <alignment horizontal="left" vertical="center"/>
      <protection hidden="1"/>
    </xf>
    <xf numFmtId="184" fontId="3" fillId="0" borderId="22" xfId="0" applyNumberFormat="1" applyFont="1" applyBorder="1" applyAlignment="1" applyProtection="1">
      <alignment horizontal="left" vertical="center"/>
      <protection hidden="1"/>
    </xf>
    <xf numFmtId="184" fontId="3" fillId="0" borderId="26" xfId="0" applyNumberFormat="1" applyFont="1" applyBorder="1" applyAlignment="1" applyProtection="1">
      <alignment horizontal="left" vertical="center"/>
      <protection locked="0"/>
    </xf>
    <xf numFmtId="184" fontId="3" fillId="0" borderId="24" xfId="0" applyNumberFormat="1" applyFont="1" applyBorder="1" applyAlignment="1" applyProtection="1">
      <alignment horizontal="left" vertical="center"/>
      <protection locked="0"/>
    </xf>
    <xf numFmtId="184" fontId="3" fillId="0" borderId="50" xfId="0" applyNumberFormat="1" applyFont="1" applyBorder="1" applyAlignment="1" applyProtection="1">
      <alignment horizontal="left" vertical="center"/>
      <protection locked="0"/>
    </xf>
    <xf numFmtId="184" fontId="3" fillId="0" borderId="26" xfId="0" applyNumberFormat="1" applyFont="1" applyBorder="1" applyAlignment="1" applyProtection="1">
      <alignment horizontal="left" vertical="center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theme="1"/>
      </font>
    </dxf>
    <dxf>
      <font>
        <color theme="1"/>
      </font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0</xdr:rowOff>
    </xdr:from>
    <xdr:to>
      <xdr:col>3</xdr:col>
      <xdr:colOff>104775</xdr:colOff>
      <xdr:row>7</xdr:row>
      <xdr:rowOff>95250</xdr:rowOff>
    </xdr:to>
    <xdr:sp>
      <xdr:nvSpPr>
        <xdr:cNvPr id="1" name="直接连接符 26"/>
        <xdr:cNvSpPr>
          <a:spLocks/>
        </xdr:cNvSpPr>
      </xdr:nvSpPr>
      <xdr:spPr>
        <a:xfrm>
          <a:off x="819150" y="1381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95250</xdr:rowOff>
    </xdr:from>
    <xdr:to>
      <xdr:col>12</xdr:col>
      <xdr:colOff>238125</xdr:colOff>
      <xdr:row>7</xdr:row>
      <xdr:rowOff>95250</xdr:rowOff>
    </xdr:to>
    <xdr:sp>
      <xdr:nvSpPr>
        <xdr:cNvPr id="2" name="直接连接符 29"/>
        <xdr:cNvSpPr>
          <a:spLocks/>
        </xdr:cNvSpPr>
      </xdr:nvSpPr>
      <xdr:spPr>
        <a:xfrm>
          <a:off x="819150" y="14763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7</xdr:row>
      <xdr:rowOff>0</xdr:rowOff>
    </xdr:from>
    <xdr:to>
      <xdr:col>4</xdr:col>
      <xdr:colOff>114300</xdr:colOff>
      <xdr:row>8</xdr:row>
      <xdr:rowOff>95250</xdr:rowOff>
    </xdr:to>
    <xdr:sp>
      <xdr:nvSpPr>
        <xdr:cNvPr id="3" name="直接连接符 30"/>
        <xdr:cNvSpPr>
          <a:spLocks/>
        </xdr:cNvSpPr>
      </xdr:nvSpPr>
      <xdr:spPr>
        <a:xfrm>
          <a:off x="1085850" y="1381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0</xdr:rowOff>
    </xdr:from>
    <xdr:to>
      <xdr:col>5</xdr:col>
      <xdr:colOff>114300</xdr:colOff>
      <xdr:row>9</xdr:row>
      <xdr:rowOff>95250</xdr:rowOff>
    </xdr:to>
    <xdr:sp>
      <xdr:nvSpPr>
        <xdr:cNvPr id="4" name="直接连接符 31"/>
        <xdr:cNvSpPr>
          <a:spLocks/>
        </xdr:cNvSpPr>
      </xdr:nvSpPr>
      <xdr:spPr>
        <a:xfrm>
          <a:off x="1352550" y="13811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0</xdr:rowOff>
    </xdr:from>
    <xdr:to>
      <xdr:col>6</xdr:col>
      <xdr:colOff>180975</xdr:colOff>
      <xdr:row>10</xdr:row>
      <xdr:rowOff>95250</xdr:rowOff>
    </xdr:to>
    <xdr:sp>
      <xdr:nvSpPr>
        <xdr:cNvPr id="5" name="直接连接符 32"/>
        <xdr:cNvSpPr>
          <a:spLocks/>
        </xdr:cNvSpPr>
      </xdr:nvSpPr>
      <xdr:spPr>
        <a:xfrm>
          <a:off x="1657350" y="13811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0</xdr:rowOff>
    </xdr:from>
    <xdr:to>
      <xdr:col>7</xdr:col>
      <xdr:colOff>114300</xdr:colOff>
      <xdr:row>11</xdr:row>
      <xdr:rowOff>95250</xdr:rowOff>
    </xdr:to>
    <xdr:sp>
      <xdr:nvSpPr>
        <xdr:cNvPr id="6" name="直接连接符 33"/>
        <xdr:cNvSpPr>
          <a:spLocks/>
        </xdr:cNvSpPr>
      </xdr:nvSpPr>
      <xdr:spPr>
        <a:xfrm>
          <a:off x="1971675" y="13811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9</xdr:col>
      <xdr:colOff>95250</xdr:colOff>
      <xdr:row>12</xdr:row>
      <xdr:rowOff>95250</xdr:rowOff>
    </xdr:to>
    <xdr:sp>
      <xdr:nvSpPr>
        <xdr:cNvPr id="7" name="直接连接符 34"/>
        <xdr:cNvSpPr>
          <a:spLocks/>
        </xdr:cNvSpPr>
      </xdr:nvSpPr>
      <xdr:spPr>
        <a:xfrm>
          <a:off x="2428875" y="13811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0</xdr:rowOff>
    </xdr:from>
    <xdr:to>
      <xdr:col>10</xdr:col>
      <xdr:colOff>123825</xdr:colOff>
      <xdr:row>13</xdr:row>
      <xdr:rowOff>95250</xdr:rowOff>
    </xdr:to>
    <xdr:sp>
      <xdr:nvSpPr>
        <xdr:cNvPr id="8" name="直接连接符 35"/>
        <xdr:cNvSpPr>
          <a:spLocks/>
        </xdr:cNvSpPr>
      </xdr:nvSpPr>
      <xdr:spPr>
        <a:xfrm>
          <a:off x="2695575" y="138112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85725</xdr:rowOff>
    </xdr:from>
    <xdr:to>
      <xdr:col>12</xdr:col>
      <xdr:colOff>238125</xdr:colOff>
      <xdr:row>8</xdr:row>
      <xdr:rowOff>85725</xdr:rowOff>
    </xdr:to>
    <xdr:sp>
      <xdr:nvSpPr>
        <xdr:cNvPr id="9" name="直接连接符 37"/>
        <xdr:cNvSpPr>
          <a:spLocks/>
        </xdr:cNvSpPr>
      </xdr:nvSpPr>
      <xdr:spPr>
        <a:xfrm>
          <a:off x="1085850" y="16478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9</xdr:row>
      <xdr:rowOff>95250</xdr:rowOff>
    </xdr:from>
    <xdr:to>
      <xdr:col>12</xdr:col>
      <xdr:colOff>238125</xdr:colOff>
      <xdr:row>9</xdr:row>
      <xdr:rowOff>95250</xdr:rowOff>
    </xdr:to>
    <xdr:sp>
      <xdr:nvSpPr>
        <xdr:cNvPr id="10" name="直接连接符 39"/>
        <xdr:cNvSpPr>
          <a:spLocks/>
        </xdr:cNvSpPr>
      </xdr:nvSpPr>
      <xdr:spPr>
        <a:xfrm>
          <a:off x="1352550" y="18383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95250</xdr:rowOff>
    </xdr:from>
    <xdr:to>
      <xdr:col>12</xdr:col>
      <xdr:colOff>238125</xdr:colOff>
      <xdr:row>10</xdr:row>
      <xdr:rowOff>95250</xdr:rowOff>
    </xdr:to>
    <xdr:sp>
      <xdr:nvSpPr>
        <xdr:cNvPr id="11" name="直接连接符 40"/>
        <xdr:cNvSpPr>
          <a:spLocks/>
        </xdr:cNvSpPr>
      </xdr:nvSpPr>
      <xdr:spPr>
        <a:xfrm>
          <a:off x="1657350" y="2019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11</xdr:row>
      <xdr:rowOff>95250</xdr:rowOff>
    </xdr:from>
    <xdr:to>
      <xdr:col>12</xdr:col>
      <xdr:colOff>238125</xdr:colOff>
      <xdr:row>11</xdr:row>
      <xdr:rowOff>95250</xdr:rowOff>
    </xdr:to>
    <xdr:sp>
      <xdr:nvSpPr>
        <xdr:cNvPr id="12" name="直接连接符 41"/>
        <xdr:cNvSpPr>
          <a:spLocks/>
        </xdr:cNvSpPr>
      </xdr:nvSpPr>
      <xdr:spPr>
        <a:xfrm>
          <a:off x="1971675" y="2200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12</xdr:row>
      <xdr:rowOff>85725</xdr:rowOff>
    </xdr:from>
    <xdr:to>
      <xdr:col>12</xdr:col>
      <xdr:colOff>238125</xdr:colOff>
      <xdr:row>12</xdr:row>
      <xdr:rowOff>85725</xdr:rowOff>
    </xdr:to>
    <xdr:sp>
      <xdr:nvSpPr>
        <xdr:cNvPr id="13" name="直接连接符 42"/>
        <xdr:cNvSpPr>
          <a:spLocks/>
        </xdr:cNvSpPr>
      </xdr:nvSpPr>
      <xdr:spPr>
        <a:xfrm>
          <a:off x="2428875" y="2371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13</xdr:row>
      <xdr:rowOff>85725</xdr:rowOff>
    </xdr:from>
    <xdr:to>
      <xdr:col>12</xdr:col>
      <xdr:colOff>238125</xdr:colOff>
      <xdr:row>13</xdr:row>
      <xdr:rowOff>85725</xdr:rowOff>
    </xdr:to>
    <xdr:sp>
      <xdr:nvSpPr>
        <xdr:cNvPr id="14" name="直接连接符 43"/>
        <xdr:cNvSpPr>
          <a:spLocks/>
        </xdr:cNvSpPr>
      </xdr:nvSpPr>
      <xdr:spPr>
        <a:xfrm>
          <a:off x="2695575" y="2552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24</xdr:col>
      <xdr:colOff>209550</xdr:colOff>
      <xdr:row>20</xdr:row>
      <xdr:rowOff>161925</xdr:rowOff>
    </xdr:to>
    <xdr:pic>
      <xdr:nvPicPr>
        <xdr:cNvPr id="15" name="图片 24" descr="8口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21" t="42309" b="43753"/>
        <a:stretch>
          <a:fillRect/>
        </a:stretch>
      </xdr:blipFill>
      <xdr:spPr>
        <a:xfrm>
          <a:off x="4105275" y="3028950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54"/>
  <sheetViews>
    <sheetView tabSelected="1" view="pageLayout" workbookViewId="0" topLeftCell="A1">
      <selection activeCell="A2" sqref="A2:IV2"/>
    </sheetView>
  </sheetViews>
  <sheetFormatPr defaultColWidth="9.140625" defaultRowHeight="15"/>
  <cols>
    <col min="1" max="3" width="3.57421875" style="1" customWidth="1"/>
    <col min="4" max="4" width="3.8515625" style="1" customWidth="1"/>
    <col min="5" max="5" width="4.00390625" style="1" customWidth="1"/>
    <col min="6" max="6" width="3.57421875" style="1" customWidth="1"/>
    <col min="7" max="7" width="5.7109375" style="14" customWidth="1"/>
    <col min="8" max="11" width="3.57421875" style="1" customWidth="1"/>
    <col min="12" max="12" width="5.00390625" style="1" customWidth="1"/>
    <col min="13" max="19" width="3.57421875" style="1" customWidth="1"/>
    <col min="20" max="20" width="6.140625" style="15" customWidth="1"/>
    <col min="21" max="25" width="3.57421875" style="1" customWidth="1"/>
    <col min="26" max="26" width="9.00390625" style="1" hidden="1" customWidth="1"/>
    <col min="27" max="27" width="49.28125" style="1" hidden="1" customWidth="1"/>
    <col min="28" max="28" width="19.421875" style="1" hidden="1" customWidth="1"/>
    <col min="29" max="29" width="13.00390625" style="1" hidden="1" customWidth="1"/>
    <col min="30" max="30" width="19.421875" style="1" hidden="1" customWidth="1"/>
    <col min="31" max="32" width="13.00390625" style="1" hidden="1" customWidth="1"/>
    <col min="33" max="33" width="9.00390625" style="1" hidden="1" customWidth="1"/>
    <col min="34" max="36" width="14.140625" style="1" hidden="1" customWidth="1"/>
    <col min="37" max="37" width="19.421875" style="1" hidden="1" customWidth="1"/>
    <col min="38" max="16384" width="9.00390625" style="1" customWidth="1"/>
  </cols>
  <sheetData>
    <row r="1" spans="1:25" ht="27" customHeight="1">
      <c r="A1" s="137" t="s">
        <v>99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25" ht="15" customHeight="1">
      <c r="A2" s="157" t="s">
        <v>113</v>
      </c>
      <c r="B2" s="157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2"/>
      <c r="X2" s="34"/>
      <c r="Y2" s="34"/>
    </row>
    <row r="3" spans="1:25" ht="15" customHeight="1">
      <c r="A3" s="159" t="s">
        <v>112</v>
      </c>
      <c r="B3" s="159"/>
      <c r="C3" s="159"/>
      <c r="D3" s="35"/>
      <c r="E3" s="35"/>
      <c r="F3" s="36"/>
      <c r="G3" s="43" t="s">
        <v>108</v>
      </c>
      <c r="H3" s="4"/>
      <c r="I3" s="109"/>
      <c r="J3" s="109"/>
      <c r="K3" s="109"/>
      <c r="L3" s="104" t="s">
        <v>119</v>
      </c>
      <c r="M3" s="104"/>
      <c r="N3" s="104"/>
      <c r="O3" s="105" t="str">
        <f>C7&amp;D7&amp;E7&amp;F7&amp;G7&amp;H7&amp;I7&amp;J7&amp;K7</f>
        <v>R8040B300S-3W</v>
      </c>
      <c r="P3" s="105"/>
      <c r="Q3" s="105"/>
      <c r="R3" s="105"/>
      <c r="S3" s="106" t="str">
        <f>IF(T12=AE8,AE10,I17&amp;O17&amp;I18&amp;O18&amp;I19&amp;O19&amp;I20&amp;O20&amp;I21&amp;O21&amp;I22&amp;O22)</f>
        <v>1D5D</v>
      </c>
      <c r="T3" s="106"/>
      <c r="U3" s="176" t="s">
        <v>117</v>
      </c>
      <c r="V3" s="176"/>
      <c r="W3" s="176"/>
      <c r="X3" s="175"/>
      <c r="Y3" s="175"/>
    </row>
    <row r="4" spans="1:25" ht="15" customHeight="1">
      <c r="A4" s="159" t="s">
        <v>111</v>
      </c>
      <c r="B4" s="159"/>
      <c r="C4" s="159"/>
      <c r="D4" s="160"/>
      <c r="E4" s="160"/>
      <c r="F4" s="160"/>
      <c r="G4" s="44" t="s">
        <v>114</v>
      </c>
      <c r="H4" s="2"/>
      <c r="I4" s="109"/>
      <c r="J4" s="109"/>
      <c r="K4" s="109"/>
      <c r="L4" s="107" t="s">
        <v>115</v>
      </c>
      <c r="M4" s="107"/>
      <c r="N4" s="107"/>
      <c r="O4" s="109"/>
      <c r="P4" s="109"/>
      <c r="Q4" s="109"/>
      <c r="R4" s="109"/>
      <c r="S4" s="108" t="s">
        <v>116</v>
      </c>
      <c r="T4" s="108"/>
      <c r="U4" s="113"/>
      <c r="V4" s="113"/>
      <c r="W4" s="113"/>
      <c r="X4" s="113"/>
      <c r="Y4" s="113"/>
    </row>
    <row r="5" spans="1:25" ht="4.5" customHeight="1" thickBot="1">
      <c r="A5" s="3"/>
      <c r="B5" s="3"/>
      <c r="C5" s="3"/>
      <c r="D5" s="5"/>
      <c r="E5" s="5"/>
      <c r="F5" s="5"/>
      <c r="G5" s="2"/>
      <c r="H5" s="2"/>
      <c r="I5" s="5"/>
      <c r="J5" s="5"/>
      <c r="K5" s="5"/>
      <c r="L5" s="6"/>
      <c r="M5" s="6"/>
      <c r="N5" s="6"/>
      <c r="O5" s="7"/>
      <c r="P5" s="7"/>
      <c r="Q5" s="7"/>
      <c r="R5" s="2"/>
      <c r="S5" s="2"/>
      <c r="T5" s="2"/>
      <c r="U5" s="5"/>
      <c r="V5" s="5"/>
      <c r="W5" s="5"/>
      <c r="X5" s="5"/>
      <c r="Y5" s="5"/>
    </row>
    <row r="6" spans="1:37" ht="18" customHeight="1">
      <c r="A6" s="110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2"/>
      <c r="AA6" s="17" t="s">
        <v>5</v>
      </c>
      <c r="AB6" s="17" t="s">
        <v>7</v>
      </c>
      <c r="AC6" s="17" t="s">
        <v>10</v>
      </c>
      <c r="AD6" s="17" t="s">
        <v>14</v>
      </c>
      <c r="AE6" s="17" t="s">
        <v>16</v>
      </c>
      <c r="AF6" s="17" t="s">
        <v>20</v>
      </c>
      <c r="AG6" s="17" t="s">
        <v>22</v>
      </c>
      <c r="AH6" s="17" t="s">
        <v>33</v>
      </c>
      <c r="AI6" s="17" t="s">
        <v>37</v>
      </c>
      <c r="AJ6" s="17" t="s">
        <v>35</v>
      </c>
      <c r="AK6" s="17" t="s">
        <v>34</v>
      </c>
    </row>
    <row r="7" spans="1:37" ht="14.25" customHeight="1">
      <c r="A7" s="8"/>
      <c r="B7" s="9"/>
      <c r="C7" s="10" t="s">
        <v>1</v>
      </c>
      <c r="D7" s="16">
        <f>T8</f>
        <v>80</v>
      </c>
      <c r="E7" s="16">
        <f>T9</f>
        <v>40</v>
      </c>
      <c r="F7" s="16" t="str">
        <f>T10</f>
        <v>B</v>
      </c>
      <c r="G7" s="16">
        <f>T11</f>
        <v>300</v>
      </c>
      <c r="H7" s="16" t="str">
        <f>T12</f>
        <v>S</v>
      </c>
      <c r="I7" s="10" t="s">
        <v>3</v>
      </c>
      <c r="J7" s="16">
        <f>T13</f>
        <v>3</v>
      </c>
      <c r="K7" s="16" t="str">
        <f>T14</f>
        <v>W</v>
      </c>
      <c r="L7" s="10"/>
      <c r="M7" s="10"/>
      <c r="N7" s="9"/>
      <c r="O7" s="9"/>
      <c r="P7" s="9"/>
      <c r="Q7" s="9"/>
      <c r="R7" s="9"/>
      <c r="S7" s="9"/>
      <c r="T7" s="11"/>
      <c r="U7" s="9"/>
      <c r="V7" s="9"/>
      <c r="W7" s="9"/>
      <c r="X7" s="9"/>
      <c r="Y7" s="12"/>
      <c r="AA7" s="17">
        <v>80</v>
      </c>
      <c r="AB7" s="17">
        <v>60</v>
      </c>
      <c r="AC7" s="17" t="s">
        <v>27</v>
      </c>
      <c r="AD7" s="17">
        <v>150</v>
      </c>
      <c r="AE7" s="17" t="s">
        <v>17</v>
      </c>
      <c r="AF7" s="17">
        <v>1</v>
      </c>
      <c r="AG7" s="17" t="s">
        <v>23</v>
      </c>
      <c r="AH7" s="17">
        <v>1</v>
      </c>
      <c r="AI7" s="17" t="s">
        <v>110</v>
      </c>
      <c r="AJ7" s="17" t="s">
        <v>30</v>
      </c>
      <c r="AK7" s="17" t="s">
        <v>139</v>
      </c>
    </row>
    <row r="8" spans="1:37" ht="14.25" customHeight="1">
      <c r="A8" s="8"/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45" t="s">
        <v>6</v>
      </c>
      <c r="O8" s="45"/>
      <c r="P8" s="9"/>
      <c r="Q8" s="9"/>
      <c r="R8" s="9"/>
      <c r="S8" s="9"/>
      <c r="T8" s="13">
        <v>80</v>
      </c>
      <c r="U8" s="9"/>
      <c r="V8" s="9"/>
      <c r="W8" s="9"/>
      <c r="X8" s="9"/>
      <c r="Y8" s="12"/>
      <c r="AA8" s="17">
        <v>40</v>
      </c>
      <c r="AB8" s="17">
        <v>40</v>
      </c>
      <c r="AC8" s="17" t="s">
        <v>11</v>
      </c>
      <c r="AD8" s="17">
        <v>300</v>
      </c>
      <c r="AE8" s="17" t="s">
        <v>18</v>
      </c>
      <c r="AF8" s="17">
        <v>2</v>
      </c>
      <c r="AG8" s="17" t="s">
        <v>11</v>
      </c>
      <c r="AH8" s="17">
        <v>2</v>
      </c>
      <c r="AI8" s="17" t="s">
        <v>38</v>
      </c>
      <c r="AJ8" s="17" t="s">
        <v>31</v>
      </c>
      <c r="AK8" s="17" t="s">
        <v>45</v>
      </c>
    </row>
    <row r="9" spans="1:37" ht="14.25" customHeight="1">
      <c r="A9" s="8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45" t="s">
        <v>9</v>
      </c>
      <c r="O9" s="45"/>
      <c r="P9" s="9"/>
      <c r="Q9" s="9"/>
      <c r="R9" s="9"/>
      <c r="S9" s="9"/>
      <c r="T9" s="13">
        <v>40</v>
      </c>
      <c r="U9" s="9"/>
      <c r="V9" s="9"/>
      <c r="W9" s="9"/>
      <c r="X9" s="9"/>
      <c r="Y9" s="12"/>
      <c r="AA9" s="17">
        <v>25</v>
      </c>
      <c r="AB9" s="17">
        <v>21</v>
      </c>
      <c r="AC9" s="17" t="s">
        <v>12</v>
      </c>
      <c r="AD9" s="17">
        <v>450</v>
      </c>
      <c r="AE9" s="17" t="s">
        <v>44</v>
      </c>
      <c r="AF9" s="17">
        <v>3</v>
      </c>
      <c r="AG9" s="17"/>
      <c r="AH9" s="17">
        <v>3</v>
      </c>
      <c r="AI9" s="17" t="s">
        <v>39</v>
      </c>
      <c r="AJ9" s="17"/>
      <c r="AK9" s="17" t="s">
        <v>46</v>
      </c>
    </row>
    <row r="10" spans="1:37" ht="14.25" customHeight="1">
      <c r="A10" s="8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45" t="s">
        <v>8</v>
      </c>
      <c r="O10" s="45"/>
      <c r="P10" s="9"/>
      <c r="Q10" s="9"/>
      <c r="R10" s="9"/>
      <c r="S10" s="9"/>
      <c r="T10" s="13" t="s">
        <v>2</v>
      </c>
      <c r="U10" s="9"/>
      <c r="V10" s="9"/>
      <c r="W10" s="9"/>
      <c r="X10" s="9"/>
      <c r="Y10" s="12"/>
      <c r="AA10" s="17"/>
      <c r="AB10" s="17">
        <v>14</v>
      </c>
      <c r="AC10" s="17" t="s">
        <v>26</v>
      </c>
      <c r="AD10" s="17">
        <v>600</v>
      </c>
      <c r="AE10" s="20" t="s">
        <v>123</v>
      </c>
      <c r="AF10" s="17">
        <v>4</v>
      </c>
      <c r="AG10" s="17"/>
      <c r="AH10" s="17">
        <v>4</v>
      </c>
      <c r="AI10" s="17" t="s">
        <v>40</v>
      </c>
      <c r="AJ10" s="17"/>
      <c r="AK10" s="17" t="s">
        <v>157</v>
      </c>
    </row>
    <row r="11" spans="1:37" ht="14.25" customHeight="1">
      <c r="A11" s="8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45" t="s">
        <v>13</v>
      </c>
      <c r="O11" s="45"/>
      <c r="P11" s="9"/>
      <c r="Q11" s="9"/>
      <c r="R11" s="9"/>
      <c r="S11" s="9"/>
      <c r="T11" s="13">
        <v>300</v>
      </c>
      <c r="U11" s="9"/>
      <c r="V11" s="9"/>
      <c r="W11" s="9"/>
      <c r="X11" s="9"/>
      <c r="Y11" s="12"/>
      <c r="AA11" s="17"/>
      <c r="AB11" s="17"/>
      <c r="AC11" s="17" t="s">
        <v>28</v>
      </c>
      <c r="AD11" s="17">
        <v>1000</v>
      </c>
      <c r="AE11" s="17"/>
      <c r="AF11" s="17">
        <v>5</v>
      </c>
      <c r="AG11" s="17"/>
      <c r="AH11" s="17">
        <v>5</v>
      </c>
      <c r="AI11" s="17" t="s">
        <v>41</v>
      </c>
      <c r="AJ11" s="17"/>
      <c r="AK11" s="17"/>
    </row>
    <row r="12" spans="1:41" ht="14.25" customHeight="1">
      <c r="A12" s="8"/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45" t="s">
        <v>15</v>
      </c>
      <c r="O12" s="45"/>
      <c r="P12" s="9"/>
      <c r="Q12" s="9"/>
      <c r="R12" s="9"/>
      <c r="S12" s="9"/>
      <c r="T12" s="13" t="s">
        <v>164</v>
      </c>
      <c r="U12" s="9" t="s">
        <v>24</v>
      </c>
      <c r="V12" s="9"/>
      <c r="W12" s="9"/>
      <c r="X12" s="9"/>
      <c r="Y12" s="12"/>
      <c r="AA12" s="17"/>
      <c r="AB12" s="17"/>
      <c r="AC12" s="17"/>
      <c r="AD12" s="17">
        <v>1200</v>
      </c>
      <c r="AE12" s="17"/>
      <c r="AF12" s="17">
        <v>6</v>
      </c>
      <c r="AG12" s="17"/>
      <c r="AH12" s="17">
        <v>6</v>
      </c>
      <c r="AI12" s="17" t="s">
        <v>42</v>
      </c>
      <c r="AJ12" s="17"/>
      <c r="AK12" s="17"/>
      <c r="AO12" s="17"/>
    </row>
    <row r="13" spans="1:41" ht="14.25" customHeight="1">
      <c r="A13" s="8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45" t="s">
        <v>19</v>
      </c>
      <c r="O13" s="45"/>
      <c r="P13" s="9"/>
      <c r="Q13" s="9"/>
      <c r="R13" s="9"/>
      <c r="S13" s="9"/>
      <c r="T13" s="13">
        <v>3</v>
      </c>
      <c r="U13" s="9"/>
      <c r="V13" s="9"/>
      <c r="W13" s="9"/>
      <c r="X13" s="9"/>
      <c r="Y13" s="12"/>
      <c r="AA13" s="17"/>
      <c r="AB13" s="17"/>
      <c r="AC13" s="17"/>
      <c r="AD13" s="17"/>
      <c r="AE13" s="17"/>
      <c r="AF13" s="17">
        <v>7</v>
      </c>
      <c r="AG13" s="17"/>
      <c r="AH13" s="17">
        <v>7</v>
      </c>
      <c r="AI13" s="17" t="s">
        <v>44</v>
      </c>
      <c r="AJ13" s="17"/>
      <c r="AK13" s="17"/>
      <c r="AO13" s="17"/>
    </row>
    <row r="14" spans="1:47" ht="14.25" customHeight="1">
      <c r="A14" s="8"/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45" t="s">
        <v>21</v>
      </c>
      <c r="O14" s="45"/>
      <c r="P14" s="9"/>
      <c r="Q14" s="9"/>
      <c r="R14" s="9"/>
      <c r="S14" s="9"/>
      <c r="T14" s="13" t="s">
        <v>4</v>
      </c>
      <c r="U14" s="9" t="s">
        <v>29</v>
      </c>
      <c r="V14" s="9"/>
      <c r="W14" s="9"/>
      <c r="X14" s="9"/>
      <c r="Y14" s="12"/>
      <c r="AA14" s="17"/>
      <c r="AB14" s="17"/>
      <c r="AC14" s="17"/>
      <c r="AD14" s="17"/>
      <c r="AE14" s="17"/>
      <c r="AF14" s="17">
        <v>8</v>
      </c>
      <c r="AG14" s="17"/>
      <c r="AH14" s="17">
        <v>8</v>
      </c>
      <c r="AI14" s="17"/>
      <c r="AJ14" s="17"/>
      <c r="AK14" s="17"/>
      <c r="AL14" s="17"/>
      <c r="AM14" s="17"/>
      <c r="AO14" s="17"/>
      <c r="AP14" s="17"/>
      <c r="AQ14" s="17"/>
      <c r="AR14" s="17"/>
      <c r="AS14" s="17"/>
      <c r="AT14" s="17"/>
      <c r="AU14" s="17"/>
    </row>
    <row r="15" spans="1:47" ht="4.5" customHeight="1" thickBot="1">
      <c r="A15" s="8"/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1"/>
      <c r="U15" s="9"/>
      <c r="V15" s="9"/>
      <c r="W15" s="9"/>
      <c r="X15" s="9"/>
      <c r="Y15" s="12"/>
      <c r="AA15" s="17"/>
      <c r="AB15" s="17"/>
      <c r="AC15" s="17"/>
      <c r="AD15" s="17"/>
      <c r="AE15" s="17"/>
      <c r="AF15" s="17"/>
      <c r="AG15" s="17"/>
      <c r="AH15" s="19" t="s">
        <v>98</v>
      </c>
      <c r="AI15" s="17"/>
      <c r="AJ15" s="17"/>
      <c r="AK15" s="17"/>
      <c r="AL15" s="17"/>
      <c r="AM15" s="17"/>
      <c r="AO15" s="17"/>
      <c r="AP15" s="17"/>
      <c r="AQ15" s="17"/>
      <c r="AR15" s="17"/>
      <c r="AS15" s="17"/>
      <c r="AT15" s="17"/>
      <c r="AU15" s="17"/>
    </row>
    <row r="16" spans="1:47" ht="15" customHeight="1">
      <c r="A16" s="37"/>
      <c r="B16" s="96" t="s">
        <v>25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  <c r="Z16" s="42">
        <f>IF(T12=AE7,1,2)</f>
        <v>1</v>
      </c>
      <c r="AA16" s="17" t="s">
        <v>49</v>
      </c>
      <c r="AB16" s="17" t="s">
        <v>51</v>
      </c>
      <c r="AC16" s="17" t="s">
        <v>54</v>
      </c>
      <c r="AD16" s="17" t="s">
        <v>58</v>
      </c>
      <c r="AE16" s="17" t="s">
        <v>62</v>
      </c>
      <c r="AF16" s="17" t="s">
        <v>65</v>
      </c>
      <c r="AG16" s="17" t="s">
        <v>80</v>
      </c>
      <c r="AH16" s="17" t="s">
        <v>83</v>
      </c>
      <c r="AI16" s="17" t="s">
        <v>96</v>
      </c>
      <c r="AJ16" s="17" t="s">
        <v>107</v>
      </c>
      <c r="AL16" s="17"/>
      <c r="AM16" s="17"/>
      <c r="AO16" s="17"/>
      <c r="AP16" s="17"/>
      <c r="AQ16" s="17"/>
      <c r="AR16" s="17"/>
      <c r="AS16" s="17"/>
      <c r="AT16" s="17"/>
      <c r="AU16" s="17"/>
    </row>
    <row r="17" spans="1:47" ht="15" customHeight="1">
      <c r="A17" s="126" t="s">
        <v>124</v>
      </c>
      <c r="B17" s="127"/>
      <c r="C17" s="127"/>
      <c r="D17" s="127"/>
      <c r="E17" s="100" t="s">
        <v>118</v>
      </c>
      <c r="F17" s="101"/>
      <c r="G17" s="101"/>
      <c r="H17" s="102"/>
      <c r="I17" s="103">
        <v>1</v>
      </c>
      <c r="J17" s="103"/>
      <c r="K17" s="100" t="s">
        <v>109</v>
      </c>
      <c r="L17" s="101"/>
      <c r="M17" s="101"/>
      <c r="N17" s="102"/>
      <c r="O17" s="81" t="s">
        <v>165</v>
      </c>
      <c r="P17" s="81"/>
      <c r="Q17" s="81"/>
      <c r="R17" s="81"/>
      <c r="S17" s="81"/>
      <c r="T17" s="81"/>
      <c r="U17" s="81"/>
      <c r="V17" s="81"/>
      <c r="W17" s="81"/>
      <c r="X17" s="81"/>
      <c r="Y17" s="98"/>
      <c r="AA17" s="17" t="s">
        <v>158</v>
      </c>
      <c r="AB17" s="17" t="s">
        <v>139</v>
      </c>
      <c r="AC17" s="18" t="s">
        <v>159</v>
      </c>
      <c r="AD17" s="17" t="s">
        <v>47</v>
      </c>
      <c r="AE17" s="17" t="s">
        <v>63</v>
      </c>
      <c r="AF17" s="17" t="s">
        <v>66</v>
      </c>
      <c r="AG17" s="17" t="s">
        <v>82</v>
      </c>
      <c r="AH17" s="17" t="s">
        <v>84</v>
      </c>
      <c r="AI17" s="18" t="s">
        <v>97</v>
      </c>
      <c r="AJ17" s="18" t="b">
        <v>1</v>
      </c>
      <c r="AL17" s="17"/>
      <c r="AM17" s="17"/>
      <c r="AO17" s="17"/>
      <c r="AP17" s="17"/>
      <c r="AQ17" s="17"/>
      <c r="AR17" s="17"/>
      <c r="AS17" s="17"/>
      <c r="AT17" s="17"/>
      <c r="AU17" s="17"/>
    </row>
    <row r="18" spans="1:36" ht="15" customHeight="1">
      <c r="A18" s="128"/>
      <c r="B18" s="129"/>
      <c r="C18" s="129"/>
      <c r="D18" s="129"/>
      <c r="E18" s="91" t="s">
        <v>118</v>
      </c>
      <c r="F18" s="92"/>
      <c r="G18" s="92"/>
      <c r="H18" s="93"/>
      <c r="I18" s="95">
        <v>5</v>
      </c>
      <c r="J18" s="95"/>
      <c r="K18" s="91" t="s">
        <v>109</v>
      </c>
      <c r="L18" s="92"/>
      <c r="M18" s="92"/>
      <c r="N18" s="93"/>
      <c r="O18" s="94" t="s">
        <v>165</v>
      </c>
      <c r="P18" s="94"/>
      <c r="Q18" s="94"/>
      <c r="R18" s="94"/>
      <c r="S18" s="94"/>
      <c r="T18" s="94"/>
      <c r="U18" s="94"/>
      <c r="V18" s="94"/>
      <c r="W18" s="94"/>
      <c r="X18" s="94"/>
      <c r="Y18" s="99"/>
      <c r="AA18" s="17" t="s">
        <v>55</v>
      </c>
      <c r="AB18" s="17" t="s">
        <v>45</v>
      </c>
      <c r="AC18" s="18" t="s">
        <v>72</v>
      </c>
      <c r="AD18" s="17" t="s">
        <v>59</v>
      </c>
      <c r="AE18" s="17" t="s">
        <v>64</v>
      </c>
      <c r="AF18" s="17" t="s">
        <v>67</v>
      </c>
      <c r="AG18" s="17" t="s">
        <v>56</v>
      </c>
      <c r="AH18" s="17" t="s">
        <v>85</v>
      </c>
      <c r="AI18" s="17" t="s">
        <v>98</v>
      </c>
      <c r="AJ18" s="17" t="b">
        <v>0</v>
      </c>
    </row>
    <row r="19" spans="1:36" ht="15" customHeight="1">
      <c r="A19" s="128"/>
      <c r="B19" s="129"/>
      <c r="C19" s="129"/>
      <c r="D19" s="129"/>
      <c r="E19" s="91" t="s">
        <v>118</v>
      </c>
      <c r="F19" s="92"/>
      <c r="G19" s="92"/>
      <c r="H19" s="93"/>
      <c r="I19" s="95"/>
      <c r="J19" s="95"/>
      <c r="K19" s="91" t="s">
        <v>109</v>
      </c>
      <c r="L19" s="92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9"/>
      <c r="AA19" s="17" t="s">
        <v>50</v>
      </c>
      <c r="AB19" s="17" t="s">
        <v>46</v>
      </c>
      <c r="AC19" s="17" t="s">
        <v>73</v>
      </c>
      <c r="AD19" s="17" t="s">
        <v>56</v>
      </c>
      <c r="AE19" s="17" t="s">
        <v>56</v>
      </c>
      <c r="AF19" s="17" t="s">
        <v>68</v>
      </c>
      <c r="AG19" s="17" t="s">
        <v>44</v>
      </c>
      <c r="AH19" s="17" t="s">
        <v>56</v>
      </c>
      <c r="AI19" s="17"/>
      <c r="AJ19" s="20" t="s">
        <v>121</v>
      </c>
    </row>
    <row r="20" spans="1:36" ht="15" customHeight="1">
      <c r="A20" s="128"/>
      <c r="B20" s="129"/>
      <c r="C20" s="129"/>
      <c r="D20" s="129"/>
      <c r="E20" s="91" t="s">
        <v>118</v>
      </c>
      <c r="F20" s="92"/>
      <c r="G20" s="92"/>
      <c r="H20" s="93"/>
      <c r="I20" s="95"/>
      <c r="J20" s="95"/>
      <c r="K20" s="91" t="s">
        <v>109</v>
      </c>
      <c r="L20" s="92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9"/>
      <c r="AA20" s="17" t="s">
        <v>138</v>
      </c>
      <c r="AB20" s="17"/>
      <c r="AC20" s="17" t="s">
        <v>74</v>
      </c>
      <c r="AD20" s="17" t="s">
        <v>44</v>
      </c>
      <c r="AE20" s="17" t="s">
        <v>44</v>
      </c>
      <c r="AF20" s="17" t="s">
        <v>69</v>
      </c>
      <c r="AG20" s="17"/>
      <c r="AH20" s="17" t="s">
        <v>44</v>
      </c>
      <c r="AI20" s="17"/>
      <c r="AJ20" s="17"/>
    </row>
    <row r="21" spans="1:36" ht="15" customHeight="1">
      <c r="A21" s="128"/>
      <c r="B21" s="129"/>
      <c r="C21" s="129"/>
      <c r="D21" s="129"/>
      <c r="E21" s="91" t="s">
        <v>118</v>
      </c>
      <c r="F21" s="92"/>
      <c r="G21" s="92"/>
      <c r="H21" s="93"/>
      <c r="I21" s="95"/>
      <c r="J21" s="95"/>
      <c r="K21" s="91" t="s">
        <v>109</v>
      </c>
      <c r="L21" s="92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9"/>
      <c r="AA21" s="17"/>
      <c r="AB21" s="17"/>
      <c r="AC21" s="17" t="s">
        <v>75</v>
      </c>
      <c r="AD21" s="17" t="s">
        <v>46</v>
      </c>
      <c r="AE21" s="17"/>
      <c r="AF21" s="17" t="s">
        <v>70</v>
      </c>
      <c r="AG21" s="17"/>
      <c r="AH21" s="17"/>
      <c r="AI21" s="17"/>
      <c r="AJ21" s="17"/>
    </row>
    <row r="22" spans="1:36" ht="15" customHeight="1">
      <c r="A22" s="128"/>
      <c r="B22" s="129"/>
      <c r="C22" s="129"/>
      <c r="D22" s="129"/>
      <c r="E22" s="91" t="s">
        <v>118</v>
      </c>
      <c r="F22" s="92"/>
      <c r="G22" s="92"/>
      <c r="H22" s="93"/>
      <c r="I22" s="95"/>
      <c r="J22" s="95"/>
      <c r="K22" s="91" t="s">
        <v>109</v>
      </c>
      <c r="L22" s="92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9"/>
      <c r="AA22" s="17"/>
      <c r="AB22" s="17"/>
      <c r="AC22" s="17" t="s">
        <v>76</v>
      </c>
      <c r="AE22" s="17"/>
      <c r="AF22" s="17" t="s">
        <v>56</v>
      </c>
      <c r="AG22" s="17"/>
      <c r="AH22" s="17"/>
      <c r="AI22" s="17"/>
      <c r="AJ22" s="17"/>
    </row>
    <row r="23" spans="1:36" ht="15" customHeight="1">
      <c r="A23" s="131" t="s">
        <v>32</v>
      </c>
      <c r="B23" s="132"/>
      <c r="C23" s="132"/>
      <c r="D23" s="132"/>
      <c r="E23" s="169" t="s">
        <v>162</v>
      </c>
      <c r="F23" s="170"/>
      <c r="G23" s="170"/>
      <c r="H23" s="170"/>
      <c r="I23" s="170"/>
      <c r="J23" s="170"/>
      <c r="K23" s="170"/>
      <c r="L23" s="171"/>
      <c r="M23" s="135" t="s">
        <v>160</v>
      </c>
      <c r="N23" s="76"/>
      <c r="O23" s="76"/>
      <c r="P23" s="179"/>
      <c r="Q23" s="54" t="s">
        <v>161</v>
      </c>
      <c r="R23" s="76"/>
      <c r="S23" s="76"/>
      <c r="T23" s="76"/>
      <c r="U23" s="76"/>
      <c r="V23" s="76"/>
      <c r="W23" s="76"/>
      <c r="X23" s="76"/>
      <c r="Y23" s="24" t="s">
        <v>156</v>
      </c>
      <c r="AA23" s="17"/>
      <c r="AB23" s="17"/>
      <c r="AC23" s="17" t="s">
        <v>77</v>
      </c>
      <c r="AE23" s="17"/>
      <c r="AF23" s="17" t="s">
        <v>44</v>
      </c>
      <c r="AG23" s="17"/>
      <c r="AH23" s="17"/>
      <c r="AI23" s="17"/>
      <c r="AJ23" s="17"/>
    </row>
    <row r="24" spans="1:29" s="14" customFormat="1" ht="15" customHeight="1">
      <c r="A24" s="119" t="s">
        <v>125</v>
      </c>
      <c r="B24" s="120"/>
      <c r="C24" s="120"/>
      <c r="D24" s="120"/>
      <c r="E24" s="120"/>
      <c r="F24" s="120"/>
      <c r="G24" s="120"/>
      <c r="H24" s="120"/>
      <c r="I24" s="94" t="s">
        <v>120</v>
      </c>
      <c r="J24" s="114"/>
      <c r="K24" s="116" t="s">
        <v>36</v>
      </c>
      <c r="L24" s="117"/>
      <c r="M24" s="117"/>
      <c r="N24" s="117">
        <f>IF(I24=AJ7,32,33.4)</f>
        <v>32</v>
      </c>
      <c r="O24" s="123"/>
      <c r="P24" s="116" t="s">
        <v>101</v>
      </c>
      <c r="Q24" s="117"/>
      <c r="R24" s="117"/>
      <c r="S24" s="117">
        <f>IF(I24=AJ7,48,48)</f>
        <v>48</v>
      </c>
      <c r="T24" s="123"/>
      <c r="U24" s="116" t="s">
        <v>103</v>
      </c>
      <c r="V24" s="117"/>
      <c r="W24" s="117"/>
      <c r="X24" s="117">
        <f>IF(I24=AJ7,60,60)</f>
        <v>60</v>
      </c>
      <c r="Y24" s="125"/>
      <c r="AC24" s="17" t="s">
        <v>79</v>
      </c>
    </row>
    <row r="25" spans="1:29" s="14" customFormat="1" ht="15" customHeight="1" thickBot="1">
      <c r="A25" s="121"/>
      <c r="B25" s="122"/>
      <c r="C25" s="122"/>
      <c r="D25" s="122"/>
      <c r="E25" s="122"/>
      <c r="F25" s="122"/>
      <c r="G25" s="122"/>
      <c r="H25" s="122"/>
      <c r="I25" s="115"/>
      <c r="J25" s="115"/>
      <c r="K25" s="118" t="s">
        <v>100</v>
      </c>
      <c r="L25" s="85"/>
      <c r="M25" s="85"/>
      <c r="N25" s="85">
        <f>IF(I24=AJ7,76,73)</f>
        <v>76</v>
      </c>
      <c r="O25" s="124"/>
      <c r="P25" s="118" t="s">
        <v>102</v>
      </c>
      <c r="Q25" s="85"/>
      <c r="R25" s="85"/>
      <c r="S25" s="85">
        <f>IF(I24=AJ7,89,89)</f>
        <v>89</v>
      </c>
      <c r="T25" s="124"/>
      <c r="U25" s="118" t="s">
        <v>104</v>
      </c>
      <c r="V25" s="85"/>
      <c r="W25" s="85"/>
      <c r="X25" s="85">
        <f>IF(I24=AJ7,114,114)</f>
        <v>114</v>
      </c>
      <c r="Y25" s="86"/>
      <c r="AC25" s="17" t="s">
        <v>78</v>
      </c>
    </row>
    <row r="26" spans="1:29" ht="15" customHeight="1">
      <c r="A26" s="38"/>
      <c r="B26" s="96" t="s">
        <v>122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7"/>
      <c r="AC26" s="17" t="s">
        <v>56</v>
      </c>
    </row>
    <row r="27" spans="1:29" ht="15" customHeight="1">
      <c r="A27" s="144" t="s">
        <v>48</v>
      </c>
      <c r="B27" s="145"/>
      <c r="C27" s="145"/>
      <c r="D27" s="146"/>
      <c r="E27" s="87" t="str">
        <f>IF(T12=AE7,AE9,IF(T8=AA9,AA17,IF(AND(T8=AA8,OR(T11=AD8,T11=AD9)),AA18,IF(T8=AA7,AA20,AA19))))</f>
        <v>无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8"/>
      <c r="AC27" s="17" t="s">
        <v>44</v>
      </c>
    </row>
    <row r="28" spans="1:29" ht="15" customHeight="1" thickBot="1">
      <c r="A28" s="147" t="s">
        <v>32</v>
      </c>
      <c r="B28" s="148"/>
      <c r="C28" s="148"/>
      <c r="D28" s="149"/>
      <c r="E28" s="82" t="str">
        <f>IF(T12=AE7,AE9,IF(AND(OR(T8=AA8,T8=AA9),OR(T11=AD8,T11=AD9)),AB17,IF(AND(T8=AA7,OR(T11=AD8,T11=AD9)),AB18,AB19)))</f>
        <v>无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  <c r="AA28" s="32"/>
      <c r="AB28" s="32"/>
      <c r="AC28" s="32"/>
    </row>
    <row r="29" spans="1:25" ht="15" customHeight="1">
      <c r="A29" s="110" t="s">
        <v>52</v>
      </c>
      <c r="B29" s="111"/>
      <c r="C29" s="111"/>
      <c r="D29" s="111"/>
      <c r="E29" s="13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</row>
    <row r="30" spans="1:27" ht="15" customHeight="1">
      <c r="A30" s="172" t="s">
        <v>53</v>
      </c>
      <c r="B30" s="87"/>
      <c r="C30" s="87"/>
      <c r="D30" s="87"/>
      <c r="E30" s="39"/>
      <c r="F30" s="77" t="s">
        <v>71</v>
      </c>
      <c r="G30" s="77"/>
      <c r="H30" s="78"/>
      <c r="I30" s="87" t="str">
        <f>IF(T8=AA9,AC17,AC27)</f>
        <v>无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8"/>
      <c r="Z30" s="42">
        <f>IF(T8=AA7,3,IF(T8=AA8,2,1))</f>
        <v>3</v>
      </c>
      <c r="AA30" s="32"/>
    </row>
    <row r="31" spans="1:25" ht="15" customHeight="1">
      <c r="A31" s="172"/>
      <c r="B31" s="87"/>
      <c r="C31" s="87"/>
      <c r="D31" s="87"/>
      <c r="E31" s="39"/>
      <c r="F31" s="77" t="s">
        <v>105</v>
      </c>
      <c r="G31" s="77"/>
      <c r="H31" s="78"/>
      <c r="I31" s="87" t="str">
        <f>IF(AND(T8=AA8,OR(T11=AD8,T11=AD9)),AC18,IF(T8=AA8,AC19,AC27))</f>
        <v>无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8"/>
    </row>
    <row r="32" spans="1:25" ht="15" customHeight="1">
      <c r="A32" s="172"/>
      <c r="B32" s="87"/>
      <c r="C32" s="87"/>
      <c r="D32" s="87"/>
      <c r="E32" s="39"/>
      <c r="F32" s="77" t="s">
        <v>106</v>
      </c>
      <c r="G32" s="77"/>
      <c r="H32" s="78"/>
      <c r="I32" s="173" t="s">
        <v>150</v>
      </c>
      <c r="J32" s="74"/>
      <c r="K32" s="74"/>
      <c r="L32" s="174"/>
      <c r="M32" s="135" t="s">
        <v>160</v>
      </c>
      <c r="N32" s="76"/>
      <c r="O32" s="76"/>
      <c r="P32" s="179"/>
      <c r="Q32" s="54" t="s">
        <v>161</v>
      </c>
      <c r="R32" s="76"/>
      <c r="S32" s="76"/>
      <c r="T32" s="76"/>
      <c r="U32" s="76"/>
      <c r="V32" s="76"/>
      <c r="W32" s="76"/>
      <c r="X32" s="76"/>
      <c r="Y32" s="24" t="s">
        <v>141</v>
      </c>
    </row>
    <row r="33" spans="1:25" ht="15" customHeight="1">
      <c r="A33" s="172" t="s">
        <v>57</v>
      </c>
      <c r="B33" s="87"/>
      <c r="C33" s="87"/>
      <c r="D33" s="87"/>
      <c r="E33" s="39"/>
      <c r="F33" s="77" t="s">
        <v>143</v>
      </c>
      <c r="G33" s="77"/>
      <c r="H33" s="78"/>
      <c r="I33" s="87" t="str">
        <f>IF(AND(T8=AA9,OR(T11=AD8,T11=AD9)),AD17,IF(T8=AA9,AD21,AD20))</f>
        <v>无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</row>
    <row r="34" spans="1:25" ht="15" customHeight="1">
      <c r="A34" s="172"/>
      <c r="B34" s="87"/>
      <c r="C34" s="87"/>
      <c r="D34" s="87"/>
      <c r="E34" s="39"/>
      <c r="F34" s="77" t="s">
        <v>144</v>
      </c>
      <c r="G34" s="77"/>
      <c r="H34" s="78"/>
      <c r="I34" s="87" t="str">
        <f>IF(T8=AA8,AD17,AD20)</f>
        <v>无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8"/>
    </row>
    <row r="35" spans="1:25" ht="15" customHeight="1" thickBot="1">
      <c r="A35" s="177"/>
      <c r="B35" s="178"/>
      <c r="C35" s="178"/>
      <c r="D35" s="178"/>
      <c r="E35" s="40"/>
      <c r="F35" s="161" t="s">
        <v>145</v>
      </c>
      <c r="G35" s="161"/>
      <c r="H35" s="162"/>
      <c r="I35" s="185" t="s">
        <v>149</v>
      </c>
      <c r="J35" s="186"/>
      <c r="K35" s="186"/>
      <c r="L35" s="187"/>
      <c r="M35" s="135" t="s">
        <v>160</v>
      </c>
      <c r="N35" s="76"/>
      <c r="O35" s="76"/>
      <c r="P35" s="179"/>
      <c r="Q35" s="54" t="s">
        <v>161</v>
      </c>
      <c r="R35" s="76"/>
      <c r="S35" s="76"/>
      <c r="T35" s="76"/>
      <c r="U35" s="76"/>
      <c r="V35" s="76"/>
      <c r="W35" s="76"/>
      <c r="X35" s="76"/>
      <c r="Y35" s="24" t="s">
        <v>141</v>
      </c>
    </row>
    <row r="36" spans="1:25" ht="15" customHeight="1">
      <c r="A36" s="110" t="s">
        <v>60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1:25" ht="15" customHeight="1">
      <c r="A37" s="62" t="s">
        <v>61</v>
      </c>
      <c r="B37" s="63"/>
      <c r="C37" s="63"/>
      <c r="D37" s="64"/>
      <c r="E37" s="39"/>
      <c r="F37" s="77" t="s">
        <v>143</v>
      </c>
      <c r="G37" s="77"/>
      <c r="H37" s="78"/>
      <c r="I37" s="183" t="str">
        <f>IF(T8=AA9,AE17,AE20)</f>
        <v>无</v>
      </c>
      <c r="J37" s="73"/>
      <c r="K37" s="73"/>
      <c r="L37" s="184"/>
      <c r="M37" s="79" t="s">
        <v>146</v>
      </c>
      <c r="N37" s="79"/>
      <c r="O37" s="79"/>
      <c r="P37" s="79"/>
      <c r="Q37" s="33"/>
      <c r="R37" s="77" t="s">
        <v>71</v>
      </c>
      <c r="S37" s="77"/>
      <c r="T37" s="78"/>
      <c r="U37" s="87" t="str">
        <f>IF(T8=AA9,AF17,AF23)</f>
        <v>无</v>
      </c>
      <c r="V37" s="87"/>
      <c r="W37" s="87"/>
      <c r="X37" s="87"/>
      <c r="Y37" s="88"/>
    </row>
    <row r="38" spans="1:25" ht="15" customHeight="1">
      <c r="A38" s="65"/>
      <c r="B38" s="66"/>
      <c r="C38" s="66"/>
      <c r="D38" s="67"/>
      <c r="E38" s="39"/>
      <c r="F38" s="77" t="s">
        <v>144</v>
      </c>
      <c r="G38" s="77"/>
      <c r="H38" s="78"/>
      <c r="I38" s="183" t="str">
        <f>IF(AND(T8=AA8,T13&gt;3),AE18,IF(T8=AA8,AE17,AE20))</f>
        <v>无</v>
      </c>
      <c r="J38" s="73"/>
      <c r="K38" s="73"/>
      <c r="L38" s="184"/>
      <c r="M38" s="79"/>
      <c r="N38" s="79"/>
      <c r="O38" s="79"/>
      <c r="P38" s="79"/>
      <c r="Q38" s="33"/>
      <c r="R38" s="77" t="s">
        <v>105</v>
      </c>
      <c r="S38" s="77"/>
      <c r="T38" s="78"/>
      <c r="U38" s="87" t="str">
        <f>IF(T8=AA8,AF18,AF23)</f>
        <v>无</v>
      </c>
      <c r="V38" s="87"/>
      <c r="W38" s="87"/>
      <c r="X38" s="87"/>
      <c r="Y38" s="88"/>
    </row>
    <row r="39" spans="1:25" ht="15" customHeight="1">
      <c r="A39" s="65"/>
      <c r="B39" s="66"/>
      <c r="C39" s="66"/>
      <c r="D39" s="67"/>
      <c r="E39" s="39"/>
      <c r="F39" s="77" t="s">
        <v>145</v>
      </c>
      <c r="G39" s="77"/>
      <c r="H39" s="78"/>
      <c r="I39" s="173" t="s">
        <v>166</v>
      </c>
      <c r="J39" s="74"/>
      <c r="K39" s="74"/>
      <c r="L39" s="174"/>
      <c r="M39" s="79"/>
      <c r="N39" s="79"/>
      <c r="O39" s="79"/>
      <c r="P39" s="79"/>
      <c r="Q39" s="33"/>
      <c r="R39" s="77" t="s">
        <v>89</v>
      </c>
      <c r="S39" s="77"/>
      <c r="T39" s="78"/>
      <c r="U39" s="89" t="s">
        <v>163</v>
      </c>
      <c r="V39" s="89"/>
      <c r="W39" s="89"/>
      <c r="X39" s="89"/>
      <c r="Y39" s="90"/>
    </row>
    <row r="40" spans="1:28" ht="15" customHeight="1" thickBot="1">
      <c r="A40" s="68"/>
      <c r="B40" s="69"/>
      <c r="C40" s="69"/>
      <c r="D40" s="70"/>
      <c r="E40" s="71" t="s">
        <v>142</v>
      </c>
      <c r="F40" s="72"/>
      <c r="G40" s="72"/>
      <c r="H40" s="72"/>
      <c r="I40" s="84"/>
      <c r="J40" s="84"/>
      <c r="K40" s="84"/>
      <c r="L40" s="49" t="s">
        <v>141</v>
      </c>
      <c r="M40" s="80"/>
      <c r="N40" s="80"/>
      <c r="O40" s="80"/>
      <c r="P40" s="80"/>
      <c r="Q40" s="188" t="s">
        <v>140</v>
      </c>
      <c r="R40" s="150"/>
      <c r="S40" s="150"/>
      <c r="T40" s="150"/>
      <c r="U40" s="84"/>
      <c r="V40" s="84"/>
      <c r="W40" s="84"/>
      <c r="X40" s="84"/>
      <c r="Y40" s="48" t="s">
        <v>141</v>
      </c>
      <c r="AB40" s="1" t="b">
        <v>1</v>
      </c>
    </row>
    <row r="41" spans="1:28" ht="15" customHeight="1">
      <c r="A41" s="180" t="s">
        <v>94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2"/>
      <c r="AB41" s="1" t="b">
        <v>0</v>
      </c>
    </row>
    <row r="42" spans="1:28" ht="15" customHeight="1">
      <c r="A42" s="133" t="s">
        <v>86</v>
      </c>
      <c r="B42" s="134"/>
      <c r="C42" s="134"/>
      <c r="D42" s="134"/>
      <c r="E42" s="173" t="s">
        <v>81</v>
      </c>
      <c r="F42" s="74"/>
      <c r="G42" s="74"/>
      <c r="H42" s="74"/>
      <c r="I42" s="74"/>
      <c r="J42" s="74"/>
      <c r="K42" s="74"/>
      <c r="L42" s="74"/>
      <c r="M42" s="135" t="s">
        <v>160</v>
      </c>
      <c r="N42" s="76"/>
      <c r="O42" s="76"/>
      <c r="P42" s="179"/>
      <c r="Q42" s="54" t="s">
        <v>161</v>
      </c>
      <c r="R42" s="76"/>
      <c r="S42" s="76"/>
      <c r="T42" s="76"/>
      <c r="U42" s="76"/>
      <c r="V42" s="76"/>
      <c r="W42" s="76"/>
      <c r="X42" s="76"/>
      <c r="Y42" s="24" t="s">
        <v>141</v>
      </c>
      <c r="AB42" s="1" t="b">
        <v>1</v>
      </c>
    </row>
    <row r="43" spans="1:26" ht="15" customHeight="1">
      <c r="A43" s="138" t="s">
        <v>87</v>
      </c>
      <c r="B43" s="139"/>
      <c r="C43" s="139"/>
      <c r="D43" s="140"/>
      <c r="E43" s="55"/>
      <c r="F43" s="167" t="s">
        <v>88</v>
      </c>
      <c r="G43" s="167"/>
      <c r="H43" s="168"/>
      <c r="I43" s="173" t="s">
        <v>43</v>
      </c>
      <c r="J43" s="74"/>
      <c r="K43" s="74"/>
      <c r="L43" s="74"/>
      <c r="M43" s="135" t="s">
        <v>160</v>
      </c>
      <c r="N43" s="76"/>
      <c r="O43" s="76"/>
      <c r="P43" s="179"/>
      <c r="Q43" s="54" t="s">
        <v>161</v>
      </c>
      <c r="R43" s="76"/>
      <c r="S43" s="76"/>
      <c r="T43" s="76"/>
      <c r="U43" s="76"/>
      <c r="V43" s="76"/>
      <c r="W43" s="76"/>
      <c r="X43" s="76"/>
      <c r="Y43" s="24" t="s">
        <v>141</v>
      </c>
      <c r="Z43" s="42">
        <f>IF(T8=AA7,2,1)</f>
        <v>2</v>
      </c>
    </row>
    <row r="44" spans="1:28" ht="15" customHeight="1" thickBot="1">
      <c r="A44" s="141"/>
      <c r="B44" s="142"/>
      <c r="C44" s="142"/>
      <c r="D44" s="143"/>
      <c r="E44" s="56"/>
      <c r="F44" s="150" t="s">
        <v>89</v>
      </c>
      <c r="G44" s="150"/>
      <c r="H44" s="151"/>
      <c r="I44" s="185" t="s">
        <v>43</v>
      </c>
      <c r="J44" s="186"/>
      <c r="K44" s="186"/>
      <c r="L44" s="186"/>
      <c r="M44" s="135" t="s">
        <v>160</v>
      </c>
      <c r="N44" s="76"/>
      <c r="O44" s="76"/>
      <c r="P44" s="179"/>
      <c r="Q44" s="54" t="s">
        <v>161</v>
      </c>
      <c r="R44" s="76"/>
      <c r="S44" s="76"/>
      <c r="T44" s="76"/>
      <c r="U44" s="76"/>
      <c r="V44" s="76"/>
      <c r="W44" s="76"/>
      <c r="X44" s="76"/>
      <c r="Y44" s="24" t="s">
        <v>141</v>
      </c>
      <c r="AB44" s="1" t="b">
        <v>1</v>
      </c>
    </row>
    <row r="45" spans="1:28" ht="15" customHeight="1">
      <c r="A45" s="110" t="s">
        <v>95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2"/>
      <c r="AB45" s="1" t="b">
        <v>0</v>
      </c>
    </row>
    <row r="46" spans="1:27" ht="15" customHeight="1">
      <c r="A46" s="133" t="s">
        <v>90</v>
      </c>
      <c r="B46" s="134"/>
      <c r="C46" s="134"/>
      <c r="D46" s="134"/>
      <c r="E46" s="21"/>
      <c r="F46" s="152" t="s">
        <v>155</v>
      </c>
      <c r="G46" s="153"/>
      <c r="H46" s="154"/>
      <c r="I46" s="27"/>
      <c r="J46" s="73" t="s">
        <v>151</v>
      </c>
      <c r="K46" s="73"/>
      <c r="L46" s="74"/>
      <c r="M46" s="74"/>
      <c r="N46" s="46" t="s">
        <v>152</v>
      </c>
      <c r="O46" s="155" t="s">
        <v>91</v>
      </c>
      <c r="P46" s="156"/>
      <c r="Q46" s="27"/>
      <c r="R46" s="75" t="s">
        <v>92</v>
      </c>
      <c r="S46" s="75"/>
      <c r="T46" s="52"/>
      <c r="U46" s="27" t="s">
        <v>154</v>
      </c>
      <c r="V46" s="76"/>
      <c r="W46" s="76"/>
      <c r="X46" s="76"/>
      <c r="Y46" s="50" t="s">
        <v>153</v>
      </c>
      <c r="AA46" s="23"/>
    </row>
    <row r="47" spans="1:25" ht="15" customHeight="1">
      <c r="A47" s="163" t="s">
        <v>93</v>
      </c>
      <c r="B47" s="161"/>
      <c r="C47" s="161"/>
      <c r="D47" s="162"/>
      <c r="E47" s="25"/>
      <c r="F47" s="47" t="s">
        <v>128</v>
      </c>
      <c r="G47" s="47"/>
      <c r="H47" s="22"/>
      <c r="I47" s="22"/>
      <c r="J47" s="22"/>
      <c r="K47" s="22"/>
      <c r="L47" s="22"/>
      <c r="M47" s="28"/>
      <c r="N47" s="22"/>
      <c r="O47" s="51" t="s">
        <v>133</v>
      </c>
      <c r="P47" s="22"/>
      <c r="Q47" s="22"/>
      <c r="R47" s="22"/>
      <c r="S47" s="22"/>
      <c r="T47" s="22"/>
      <c r="U47" s="28"/>
      <c r="V47" s="22"/>
      <c r="W47" s="22"/>
      <c r="X47" s="22"/>
      <c r="Y47" s="26"/>
    </row>
    <row r="48" spans="1:25" ht="15" customHeight="1">
      <c r="A48" s="164"/>
      <c r="B48" s="165"/>
      <c r="C48" s="165"/>
      <c r="D48" s="166"/>
      <c r="E48" s="29"/>
      <c r="F48" s="51" t="s">
        <v>129</v>
      </c>
      <c r="G48" s="51"/>
      <c r="H48" s="23"/>
      <c r="I48" s="30"/>
      <c r="J48" s="23"/>
      <c r="K48" s="23"/>
      <c r="L48" s="41"/>
      <c r="M48" s="23"/>
      <c r="N48" s="23"/>
      <c r="O48" s="51" t="s">
        <v>134</v>
      </c>
      <c r="P48" s="23"/>
      <c r="Q48" s="23"/>
      <c r="R48" s="23"/>
      <c r="S48" s="23"/>
      <c r="T48" s="23"/>
      <c r="U48" s="30"/>
      <c r="V48" s="23"/>
      <c r="W48" s="23"/>
      <c r="X48" s="23"/>
      <c r="Y48" s="31"/>
    </row>
    <row r="49" spans="1:25" ht="15" customHeight="1">
      <c r="A49" s="164"/>
      <c r="B49" s="165"/>
      <c r="C49" s="165"/>
      <c r="D49" s="166"/>
      <c r="E49" s="29"/>
      <c r="F49" s="51" t="s">
        <v>130</v>
      </c>
      <c r="G49" s="51"/>
      <c r="H49" s="23"/>
      <c r="I49" s="30"/>
      <c r="J49" s="23"/>
      <c r="K49" s="23"/>
      <c r="L49" s="23"/>
      <c r="M49" s="23"/>
      <c r="N49" s="23"/>
      <c r="O49" s="51" t="s">
        <v>135</v>
      </c>
      <c r="P49" s="23"/>
      <c r="Q49" s="23"/>
      <c r="R49" s="23"/>
      <c r="S49" s="23"/>
      <c r="T49" s="23"/>
      <c r="U49" s="30"/>
      <c r="V49" s="23"/>
      <c r="W49" s="23"/>
      <c r="X49" s="23"/>
      <c r="Y49" s="31"/>
    </row>
    <row r="50" spans="1:25" ht="15" customHeight="1">
      <c r="A50" s="164"/>
      <c r="B50" s="165"/>
      <c r="C50" s="165"/>
      <c r="D50" s="166"/>
      <c r="E50" s="29"/>
      <c r="F50" s="51" t="s">
        <v>131</v>
      </c>
      <c r="G50" s="51"/>
      <c r="H50" s="23"/>
      <c r="I50" s="30"/>
      <c r="J50" s="23"/>
      <c r="K50" s="23"/>
      <c r="L50" s="23"/>
      <c r="M50" s="23"/>
      <c r="N50" s="23"/>
      <c r="O50" s="51" t="s">
        <v>136</v>
      </c>
      <c r="P50" s="23"/>
      <c r="Q50" s="23"/>
      <c r="R50" s="23"/>
      <c r="S50" s="23"/>
      <c r="T50" s="23"/>
      <c r="U50" s="30"/>
      <c r="V50" s="23"/>
      <c r="W50" s="23"/>
      <c r="X50" s="23"/>
      <c r="Y50" s="31"/>
    </row>
    <row r="51" spans="1:25" ht="15" customHeight="1" thickBot="1">
      <c r="A51" s="164"/>
      <c r="B51" s="165"/>
      <c r="C51" s="165"/>
      <c r="D51" s="166"/>
      <c r="E51" s="29"/>
      <c r="F51" s="51" t="s">
        <v>132</v>
      </c>
      <c r="G51" s="51"/>
      <c r="H51" s="23"/>
      <c r="I51" s="30"/>
      <c r="J51" s="23"/>
      <c r="K51" s="23"/>
      <c r="L51" s="23"/>
      <c r="M51" s="23"/>
      <c r="N51" s="23"/>
      <c r="O51" s="53" t="s">
        <v>148</v>
      </c>
      <c r="P51" s="23"/>
      <c r="Q51" s="60"/>
      <c r="R51" s="60"/>
      <c r="S51" s="60"/>
      <c r="T51" s="60"/>
      <c r="U51" s="60"/>
      <c r="V51" s="60"/>
      <c r="W51" s="60"/>
      <c r="X51" s="60"/>
      <c r="Y51" s="31" t="s">
        <v>141</v>
      </c>
    </row>
    <row r="52" spans="1:25" ht="15" customHeight="1">
      <c r="A52" s="110" t="s">
        <v>147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</row>
    <row r="53" spans="1:25" ht="15" customHeight="1">
      <c r="A53" s="133" t="s">
        <v>126</v>
      </c>
      <c r="B53" s="134"/>
      <c r="C53" s="134"/>
      <c r="D53" s="134"/>
      <c r="E53" s="135" t="s">
        <v>127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136"/>
    </row>
    <row r="54" spans="1:25" ht="13.5" thickBot="1">
      <c r="A54" s="57" t="s">
        <v>137</v>
      </c>
      <c r="B54" s="58"/>
      <c r="C54" s="58"/>
      <c r="D54" s="58"/>
      <c r="E54" s="59" t="s">
        <v>127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1"/>
    </row>
  </sheetData>
  <sheetProtection/>
  <mergeCells count="135">
    <mergeCell ref="E42:L42"/>
    <mergeCell ref="I43:L43"/>
    <mergeCell ref="I44:L44"/>
    <mergeCell ref="R42:X42"/>
    <mergeCell ref="M43:P43"/>
    <mergeCell ref="R43:X43"/>
    <mergeCell ref="M44:P44"/>
    <mergeCell ref="R44:X44"/>
    <mergeCell ref="M42:P42"/>
    <mergeCell ref="A41:Y41"/>
    <mergeCell ref="I38:L38"/>
    <mergeCell ref="I35:L35"/>
    <mergeCell ref="F39:H39"/>
    <mergeCell ref="Q40:T40"/>
    <mergeCell ref="I40:K40"/>
    <mergeCell ref="I37:L37"/>
    <mergeCell ref="A33:D35"/>
    <mergeCell ref="R38:T38"/>
    <mergeCell ref="R37:T37"/>
    <mergeCell ref="M35:P35"/>
    <mergeCell ref="R35:X35"/>
    <mergeCell ref="U38:Y38"/>
    <mergeCell ref="I39:L39"/>
    <mergeCell ref="X3:Y3"/>
    <mergeCell ref="U3:W3"/>
    <mergeCell ref="I31:Y31"/>
    <mergeCell ref="F32:H32"/>
    <mergeCell ref="I32:L32"/>
    <mergeCell ref="M23:P23"/>
    <mergeCell ref="R23:X23"/>
    <mergeCell ref="M32:P32"/>
    <mergeCell ref="R32:X32"/>
    <mergeCell ref="A47:D51"/>
    <mergeCell ref="A42:D42"/>
    <mergeCell ref="F43:H43"/>
    <mergeCell ref="E23:L23"/>
    <mergeCell ref="F38:H38"/>
    <mergeCell ref="A36:Y36"/>
    <mergeCell ref="U37:Y37"/>
    <mergeCell ref="F31:H31"/>
    <mergeCell ref="F33:H33"/>
    <mergeCell ref="F34:H34"/>
    <mergeCell ref="A2:C2"/>
    <mergeCell ref="D2:V2"/>
    <mergeCell ref="Q51:X51"/>
    <mergeCell ref="A4:C4"/>
    <mergeCell ref="A3:C3"/>
    <mergeCell ref="D4:F4"/>
    <mergeCell ref="A45:Y45"/>
    <mergeCell ref="A46:D46"/>
    <mergeCell ref="F35:H35"/>
    <mergeCell ref="F37:H37"/>
    <mergeCell ref="A52:Y52"/>
    <mergeCell ref="A53:D53"/>
    <mergeCell ref="E53:Y53"/>
    <mergeCell ref="A1:Y1"/>
    <mergeCell ref="A43:D44"/>
    <mergeCell ref="A27:D27"/>
    <mergeCell ref="A28:D28"/>
    <mergeCell ref="F44:H44"/>
    <mergeCell ref="F46:H46"/>
    <mergeCell ref="O46:P46"/>
    <mergeCell ref="E22:H22"/>
    <mergeCell ref="F30:H30"/>
    <mergeCell ref="S24:T24"/>
    <mergeCell ref="S25:T25"/>
    <mergeCell ref="A29:Y29"/>
    <mergeCell ref="A23:D23"/>
    <mergeCell ref="I30:Y30"/>
    <mergeCell ref="U25:W25"/>
    <mergeCell ref="U24:W24"/>
    <mergeCell ref="A30:D32"/>
    <mergeCell ref="B16:Y16"/>
    <mergeCell ref="A24:H25"/>
    <mergeCell ref="P24:R24"/>
    <mergeCell ref="P25:R25"/>
    <mergeCell ref="N24:O24"/>
    <mergeCell ref="N25:O25"/>
    <mergeCell ref="K22:N22"/>
    <mergeCell ref="X24:Y24"/>
    <mergeCell ref="A17:D22"/>
    <mergeCell ref="O18:P18"/>
    <mergeCell ref="A6:Y6"/>
    <mergeCell ref="U4:Y4"/>
    <mergeCell ref="I24:J25"/>
    <mergeCell ref="K24:M24"/>
    <mergeCell ref="K25:M25"/>
    <mergeCell ref="O22:P22"/>
    <mergeCell ref="I20:J20"/>
    <mergeCell ref="I21:J21"/>
    <mergeCell ref="O4:R4"/>
    <mergeCell ref="I4:K4"/>
    <mergeCell ref="L3:N3"/>
    <mergeCell ref="O3:R3"/>
    <mergeCell ref="S3:T3"/>
    <mergeCell ref="L4:N4"/>
    <mergeCell ref="S4:T4"/>
    <mergeCell ref="I3:K3"/>
    <mergeCell ref="O19:P19"/>
    <mergeCell ref="K18:N18"/>
    <mergeCell ref="E17:H17"/>
    <mergeCell ref="E18:H18"/>
    <mergeCell ref="I18:J18"/>
    <mergeCell ref="I17:J17"/>
    <mergeCell ref="K17:N17"/>
    <mergeCell ref="O21:P21"/>
    <mergeCell ref="I19:J19"/>
    <mergeCell ref="K20:N20"/>
    <mergeCell ref="E27:Y27"/>
    <mergeCell ref="B26:Y26"/>
    <mergeCell ref="E20:H20"/>
    <mergeCell ref="I22:J22"/>
    <mergeCell ref="K21:N21"/>
    <mergeCell ref="E21:H21"/>
    <mergeCell ref="Q17:Y22"/>
    <mergeCell ref="O17:P17"/>
    <mergeCell ref="E28:Y28"/>
    <mergeCell ref="U40:X40"/>
    <mergeCell ref="X25:Y25"/>
    <mergeCell ref="I33:Y33"/>
    <mergeCell ref="I34:Y34"/>
    <mergeCell ref="U39:Y39"/>
    <mergeCell ref="K19:N19"/>
    <mergeCell ref="E19:H19"/>
    <mergeCell ref="O20:P20"/>
    <mergeCell ref="A54:D54"/>
    <mergeCell ref="E54:Y54"/>
    <mergeCell ref="A37:D40"/>
    <mergeCell ref="E40:H40"/>
    <mergeCell ref="J46:K46"/>
    <mergeCell ref="L46:M46"/>
    <mergeCell ref="R46:S46"/>
    <mergeCell ref="V46:X46"/>
    <mergeCell ref="R39:T39"/>
    <mergeCell ref="M37:P40"/>
  </mergeCells>
  <conditionalFormatting sqref="A17:Y22 A24:Y25">
    <cfRule type="expression" priority="2" dxfId="2" stopIfTrue="1">
      <formula>"1=$Z$16"</formula>
    </cfRule>
  </conditionalFormatting>
  <conditionalFormatting sqref="A23:E23">
    <cfRule type="expression" priority="1" dxfId="2" stopIfTrue="1">
      <formula>"1=$Z$16"</formula>
    </cfRule>
  </conditionalFormatting>
  <dataValidations count="18">
    <dataValidation type="list" allowBlank="1" showInputMessage="1" showErrorMessage="1" sqref="I17:J22">
      <formula1>"1,2,3,4,5,6,7,8,--"</formula1>
    </dataValidation>
    <dataValidation type="list" allowBlank="1" showInputMessage="1" showErrorMessage="1" sqref="O17:P22">
      <formula1>"C,D,E,F,G,I,--"</formula1>
    </dataValidation>
    <dataValidation type="list" allowBlank="1" showInputMessage="1" showErrorMessage="1" sqref="T8">
      <formula1>$AA$7:$AA$9</formula1>
    </dataValidation>
    <dataValidation type="list" allowBlank="1" showInputMessage="1" showErrorMessage="1" sqref="T9">
      <formula1>$AB$7:$AB$10</formula1>
    </dataValidation>
    <dataValidation type="list" allowBlank="1" showInputMessage="1" showErrorMessage="1" sqref="T10">
      <formula1>$AC$7:$AC$11</formula1>
    </dataValidation>
    <dataValidation type="list" allowBlank="1" showInputMessage="1" showErrorMessage="1" sqref="T11">
      <formula1>$AD$7:$AD$12</formula1>
    </dataValidation>
    <dataValidation type="list" allowBlank="1" showInputMessage="1" showErrorMessage="1" sqref="T12">
      <formula1>$AE$7:$AE$8</formula1>
    </dataValidation>
    <dataValidation type="list" allowBlank="1" showInputMessage="1" showErrorMessage="1" sqref="T13">
      <formula1>$AF$7:$AF$14</formula1>
    </dataValidation>
    <dataValidation type="list" allowBlank="1" showInputMessage="1" showErrorMessage="1" sqref="T14">
      <formula1>$AG$7:$AG$8</formula1>
    </dataValidation>
    <dataValidation type="list" allowBlank="1" showInputMessage="1" showErrorMessage="1" sqref="I24:J25">
      <formula1>$AJ$7:$AJ$8</formula1>
    </dataValidation>
    <dataValidation type="list" allowBlank="1" showInputMessage="1" showErrorMessage="1" sqref="I32">
      <formula1>$AC$20:$AC$27</formula1>
    </dataValidation>
    <dataValidation type="list" allowBlank="1" showInputMessage="1" showErrorMessage="1" sqref="I35">
      <formula1>$AD$17:$AD$20</formula1>
    </dataValidation>
    <dataValidation type="list" allowBlank="1" showInputMessage="1" showErrorMessage="1" sqref="I39">
      <formula1>$AE$17:$AE$20</formula1>
    </dataValidation>
    <dataValidation type="list" allowBlank="1" showInputMessage="1" showErrorMessage="1" sqref="U39">
      <formula1>$AF$19:$AF$23</formula1>
    </dataValidation>
    <dataValidation type="list" allowBlank="1" showInputMessage="1" showErrorMessage="1" sqref="E42">
      <formula1>$AG$17:$AG$19</formula1>
    </dataValidation>
    <dataValidation type="list" allowBlank="1" showInputMessage="1" showErrorMessage="1" sqref="I43">
      <formula1>$AH$19:$AH$20</formula1>
    </dataValidation>
    <dataValidation type="list" allowBlank="1" showInputMessage="1" showErrorMessage="1" sqref="I44">
      <formula1>$AH$17:$AH$20</formula1>
    </dataValidation>
    <dataValidation type="list" allowBlank="1" showInputMessage="1" showErrorMessage="1" sqref="E23">
      <formula1>$AK$7:$AK$10</formula1>
    </dataValidation>
  </dataValidations>
  <printOptions/>
  <pageMargins left="0.31496062992125984" right="0.31496062992125984" top="0.2755905511811024" bottom="0.2755905511811024" header="0.07874015748031496" footer="0.11811023622047245"/>
  <pageSetup horizontalDpi="1200" verticalDpi="1200" orientation="portrait" paperSize="9" r:id="rId4"/>
  <headerFooter>
    <oddHeader>&amp;L&amp;G&amp;R&amp;9
第&amp;P页，共&amp;N页</oddHeader>
    <oddFooter>&amp;L&amp;8&amp;KFF0000本表格提供的选项不同会涉及到对应产品单价不同，请技术人员事先与采购部门协商；本表格作为合同附件，签字即生效。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深度优化纯净版</cp:lastModifiedBy>
  <cp:lastPrinted>2016-09-30T02:13:16Z</cp:lastPrinted>
  <dcterms:created xsi:type="dcterms:W3CDTF">2015-06-29T02:46:46Z</dcterms:created>
  <dcterms:modified xsi:type="dcterms:W3CDTF">2016-09-30T02:13:27Z</dcterms:modified>
  <cp:category/>
  <cp:version/>
  <cp:contentType/>
  <cp:contentStatus/>
</cp:coreProperties>
</file>